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byers\Desktop\"/>
    </mc:Choice>
  </mc:AlternateContent>
  <xr:revisionPtr revIDLastSave="0" documentId="8_{B5D75BA5-2981-4A29-A37E-CB24BE9491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 SHEET" sheetId="1" r:id="rId1"/>
    <sheet name="FORMULA" sheetId="2" state="hidden" r:id="rId2"/>
  </sheets>
  <definedNames>
    <definedName name="feat">FORMULA!$D$2:$D$6</definedName>
    <definedName name="_xlnm.Print_Area" localSheetId="0">'DATA SHEET'!$A$1:$CK$34</definedName>
    <definedName name="_xlnm.Print_Titles" localSheetId="0">'DATA SHEET'!$A:$R,'DATA SHEET'!$2:$12</definedName>
    <definedName name="rank">FORMULA!$E$2:$E$5</definedName>
    <definedName name="TYPE">FORMULA!$A$2:$A$5</definedName>
    <definedName name="type2">FORMULA!$F$2:$F$4</definedName>
    <definedName name="Z_3287ECDC_0292_43F6_9F23_B69766B6AB8B_.wvu.PrintArea" localSheetId="0" hidden="1">'DATA SHEET'!$A$2:$AC$31</definedName>
    <definedName name="Z_3287ECDC_0292_43F6_9F23_B69766B6AB8B_.wvu.PrintTitles" localSheetId="0" hidden="1">'DATA SHEET'!$2:$12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9" i="1" l="1"/>
  <c r="AJ29" i="1" s="1"/>
  <c r="AF29" i="1"/>
  <c r="AE30" i="1"/>
  <c r="AF30" i="1"/>
  <c r="AE31" i="1"/>
  <c r="AF31" i="1"/>
  <c r="AE32" i="1"/>
  <c r="AF32" i="1"/>
  <c r="AE23" i="1"/>
  <c r="AF23" i="1"/>
  <c r="AE24" i="1"/>
  <c r="AF24" i="1"/>
  <c r="AE25" i="1"/>
  <c r="AJ25" i="1" s="1"/>
  <c r="AF25" i="1"/>
  <c r="AE26" i="1"/>
  <c r="AF26" i="1"/>
  <c r="AE27" i="1"/>
  <c r="AF27" i="1"/>
  <c r="AE28" i="1"/>
  <c r="AF28" i="1"/>
  <c r="AE14" i="1"/>
  <c r="AF14" i="1"/>
  <c r="AE15" i="1"/>
  <c r="AF15" i="1"/>
  <c r="AE16" i="1"/>
  <c r="AF16" i="1"/>
  <c r="AE17" i="1"/>
  <c r="AF17" i="1"/>
  <c r="AE18" i="1"/>
  <c r="AF18" i="1"/>
  <c r="AG18" i="1"/>
  <c r="AE19" i="1"/>
  <c r="AJ19" i="1" s="1"/>
  <c r="AF19" i="1"/>
  <c r="AE20" i="1"/>
  <c r="AF20" i="1"/>
  <c r="AE21" i="1"/>
  <c r="AF21" i="1"/>
  <c r="AE22" i="1"/>
  <c r="AF22" i="1"/>
  <c r="AF13" i="1"/>
  <c r="AE13" i="1"/>
  <c r="K13" i="1"/>
  <c r="L13" i="1"/>
  <c r="AH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CK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K14" i="1"/>
  <c r="L14" i="1"/>
  <c r="AH14" i="1"/>
  <c r="AI14" i="1" s="1"/>
  <c r="AG14" i="1" s="1"/>
  <c r="AL14" i="1"/>
  <c r="BZ14" i="1" s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CK14" i="1"/>
  <c r="K15" i="1"/>
  <c r="AR15" i="1" s="1"/>
  <c r="CF15" i="1" s="1"/>
  <c r="L15" i="1"/>
  <c r="AH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CK15" i="1"/>
  <c r="K16" i="1"/>
  <c r="L16" i="1"/>
  <c r="AO16" i="1" s="1"/>
  <c r="CC16" i="1" s="1"/>
  <c r="AH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CK16" i="1"/>
  <c r="K17" i="1"/>
  <c r="L17" i="1"/>
  <c r="AP17" i="1" s="1"/>
  <c r="CD17" i="1" s="1"/>
  <c r="AH17" i="1"/>
  <c r="AJ17" i="1" s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CK17" i="1"/>
  <c r="K18" i="1"/>
  <c r="AS18" i="1" s="1"/>
  <c r="CG18" i="1" s="1"/>
  <c r="L18" i="1"/>
  <c r="AH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CK18" i="1"/>
  <c r="K19" i="1"/>
  <c r="AR19" i="1" s="1"/>
  <c r="L19" i="1"/>
  <c r="AH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CC19" i="1" s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CF19" i="1" s="1"/>
  <c r="BW19" i="1"/>
  <c r="BX19" i="1"/>
  <c r="CK19" i="1"/>
  <c r="K20" i="1"/>
  <c r="AM20" i="1" s="1"/>
  <c r="L20" i="1"/>
  <c r="AH20" i="1"/>
  <c r="AJ20" i="1" s="1"/>
  <c r="AP20" i="1"/>
  <c r="AU20" i="1"/>
  <c r="AV20" i="1"/>
  <c r="AW20" i="1"/>
  <c r="AX20" i="1"/>
  <c r="AY20" i="1"/>
  <c r="AZ20" i="1"/>
  <c r="CD20" i="1" s="1"/>
  <c r="BA20" i="1"/>
  <c r="BB20" i="1"/>
  <c r="BC20" i="1"/>
  <c r="BD20" i="1"/>
  <c r="BE20" i="1"/>
  <c r="BF20" i="1"/>
  <c r="BG20" i="1"/>
  <c r="BH20" i="1"/>
  <c r="BI20" i="1"/>
  <c r="BJ20" i="1"/>
  <c r="BK20" i="1"/>
  <c r="CE20" i="1" s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CK20" i="1"/>
  <c r="K21" i="1"/>
  <c r="AP21" i="1" s="1"/>
  <c r="CD21" i="1" s="1"/>
  <c r="L21" i="1"/>
  <c r="AS21" i="1" s="1"/>
  <c r="CG21" i="1" s="1"/>
  <c r="AH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CK21" i="1"/>
  <c r="K22" i="1"/>
  <c r="AM22" i="1"/>
  <c r="L22" i="1"/>
  <c r="AH22" i="1"/>
  <c r="AK22" i="1"/>
  <c r="AO22" i="1"/>
  <c r="AP22" i="1"/>
  <c r="AS22" i="1"/>
  <c r="AU22" i="1"/>
  <c r="AV22" i="1"/>
  <c r="AW22" i="1"/>
  <c r="AX22" i="1"/>
  <c r="AY22" i="1"/>
  <c r="AZ22" i="1"/>
  <c r="CD22" i="1" s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CH22" i="1" s="1"/>
  <c r="CK22" i="1"/>
  <c r="K23" i="1"/>
  <c r="AN23" i="1" s="1"/>
  <c r="CB23" i="1" s="1"/>
  <c r="L23" i="1"/>
  <c r="AI23" i="1"/>
  <c r="AG23" i="1" s="1"/>
  <c r="AH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CK23" i="1"/>
  <c r="K24" i="1"/>
  <c r="L24" i="1"/>
  <c r="AQ24" i="1" s="1"/>
  <c r="CE24" i="1" s="1"/>
  <c r="AH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CK24" i="1"/>
  <c r="K25" i="1"/>
  <c r="AM25" i="1" s="1"/>
  <c r="L25" i="1"/>
  <c r="AP25" i="1" s="1"/>
  <c r="CD25" i="1" s="1"/>
  <c r="AH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CK25" i="1"/>
  <c r="K26" i="1"/>
  <c r="AS26" i="1" s="1"/>
  <c r="CG26" i="1" s="1"/>
  <c r="L26" i="1"/>
  <c r="AH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CK26" i="1"/>
  <c r="K27" i="1"/>
  <c r="AS27" i="1" s="1"/>
  <c r="L27" i="1"/>
  <c r="AM27" i="1" s="1"/>
  <c r="AH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CK27" i="1"/>
  <c r="K28" i="1"/>
  <c r="AS28" i="1" s="1"/>
  <c r="CG28" i="1" s="1"/>
  <c r="L28" i="1"/>
  <c r="AH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CK28" i="1"/>
  <c r="K29" i="1"/>
  <c r="L29" i="1"/>
  <c r="AH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CK29" i="1"/>
  <c r="K30" i="1"/>
  <c r="AL30" i="1" s="1"/>
  <c r="BZ30" i="1" s="1"/>
  <c r="L30" i="1"/>
  <c r="AH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CK30" i="1"/>
  <c r="K31" i="1"/>
  <c r="AJ31" i="1" s="1"/>
  <c r="L31" i="1"/>
  <c r="AH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CK31" i="1"/>
  <c r="K32" i="1"/>
  <c r="AQ32" i="1" s="1"/>
  <c r="CE32" i="1" s="1"/>
  <c r="L32" i="1"/>
  <c r="AH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CK32" i="1"/>
  <c r="AN24" i="1"/>
  <c r="CB24" i="1"/>
  <c r="AK21" i="1"/>
  <c r="BY21" i="1" s="1"/>
  <c r="AK17" i="1"/>
  <c r="AO17" i="1"/>
  <c r="AS17" i="1"/>
  <c r="CG17" i="1" s="1"/>
  <c r="AL17" i="1"/>
  <c r="BZ17" i="1"/>
  <c r="AT17" i="1"/>
  <c r="CH17" i="1" s="1"/>
  <c r="AM17" i="1"/>
  <c r="AQ17" i="1"/>
  <c r="AJ32" i="1"/>
  <c r="AN29" i="1"/>
  <c r="AT24" i="1"/>
  <c r="CH24" i="1" s="1"/>
  <c r="AM24" i="1"/>
  <c r="CA24" i="1"/>
  <c r="AM30" i="1"/>
  <c r="CA30" i="1" s="1"/>
  <c r="AT26" i="1"/>
  <c r="CH26" i="1" s="1"/>
  <c r="AT25" i="1"/>
  <c r="AS24" i="1"/>
  <c r="AK24" i="1"/>
  <c r="AL23" i="1"/>
  <c r="BZ23" i="1" s="1"/>
  <c r="AP23" i="1"/>
  <c r="CD23" i="1" s="1"/>
  <c r="AK19" i="1"/>
  <c r="AO19" i="1"/>
  <c r="AS19" i="1"/>
  <c r="AP19" i="1"/>
  <c r="CD19" i="1" s="1"/>
  <c r="AT19" i="1"/>
  <c r="AM19" i="1"/>
  <c r="AQ19" i="1"/>
  <c r="CE19" i="1" s="1"/>
  <c r="AR17" i="1"/>
  <c r="CF17" i="1" s="1"/>
  <c r="AR22" i="1"/>
  <c r="CF22" i="1"/>
  <c r="AN22" i="1"/>
  <c r="CB22" i="1" s="1"/>
  <c r="AR20" i="1"/>
  <c r="CF20" i="1"/>
  <c r="AN14" i="1"/>
  <c r="CB14" i="1" s="1"/>
  <c r="AQ26" i="1"/>
  <c r="CE26" i="1" s="1"/>
  <c r="AQ22" i="1"/>
  <c r="AQ20" i="1"/>
  <c r="AQ18" i="1"/>
  <c r="CE18" i="1" s="1"/>
  <c r="AQ14" i="1"/>
  <c r="CE14" i="1" s="1"/>
  <c r="AT29" i="1"/>
  <c r="AQ23" i="1"/>
  <c r="AJ23" i="1"/>
  <c r="AR23" i="1"/>
  <c r="CF23" i="1" s="1"/>
  <c r="AL24" i="1"/>
  <c r="BZ24" i="1" s="1"/>
  <c r="AJ24" i="1"/>
  <c r="AI18" i="1"/>
  <c r="AL18" i="1"/>
  <c r="AS29" i="1"/>
  <c r="CG29" i="1"/>
  <c r="AP26" i="1"/>
  <c r="AM26" i="1"/>
  <c r="CA26" i="1" s="1"/>
  <c r="AL26" i="1"/>
  <c r="BZ26" i="1" s="1"/>
  <c r="AO24" i="1"/>
  <c r="AK18" i="1"/>
  <c r="BY18" i="1" s="1"/>
  <c r="AP27" i="1"/>
  <c r="CD27" i="1" s="1"/>
  <c r="AJ26" i="1"/>
  <c r="AT22" i="1"/>
  <c r="AL22" i="1"/>
  <c r="BZ22" i="1" s="1"/>
  <c r="AT20" i="1"/>
  <c r="CH20" i="1"/>
  <c r="AP14" i="1"/>
  <c r="CD14" i="1"/>
  <c r="AS20" i="1"/>
  <c r="AI28" i="1" l="1"/>
  <c r="AG28" i="1" s="1"/>
  <c r="AJ16" i="1"/>
  <c r="AR13" i="1"/>
  <c r="CF13" i="1" s="1"/>
  <c r="AR27" i="1"/>
  <c r="CF27" i="1" s="1"/>
  <c r="AI30" i="1"/>
  <c r="AG30" i="1" s="1"/>
  <c r="AT27" i="1"/>
  <c r="CH27" i="1" s="1"/>
  <c r="CC24" i="1"/>
  <c r="CH19" i="1"/>
  <c r="AR21" i="1"/>
  <c r="CF21" i="1" s="1"/>
  <c r="AS23" i="1"/>
  <c r="CG23" i="1" s="1"/>
  <c r="AL25" i="1"/>
  <c r="BZ25" i="1" s="1"/>
  <c r="AQ27" i="1"/>
  <c r="CA17" i="1"/>
  <c r="CH25" i="1"/>
  <c r="CG20" i="1"/>
  <c r="AN25" i="1"/>
  <c r="CB25" i="1" s="1"/>
  <c r="AP13" i="1"/>
  <c r="CD13" i="1" s="1"/>
  <c r="AR26" i="1"/>
  <c r="CF26" i="1" s="1"/>
  <c r="AS31" i="1"/>
  <c r="CG31" i="1" s="1"/>
  <c r="AP24" i="1"/>
  <c r="CD24" i="1" s="1"/>
  <c r="AM23" i="1"/>
  <c r="CA23" i="1" s="1"/>
  <c r="CE22" i="1"/>
  <c r="AO23" i="1"/>
  <c r="AN27" i="1"/>
  <c r="CB27" i="1" s="1"/>
  <c r="AI24" i="1"/>
  <c r="AG24" i="1" s="1"/>
  <c r="CC30" i="1"/>
  <c r="AL27" i="1"/>
  <c r="BZ27" i="1" s="1"/>
  <c r="AN26" i="1"/>
  <c r="CB26" i="1" s="1"/>
  <c r="AR24" i="1"/>
  <c r="CF24" i="1" s="1"/>
  <c r="CG22" i="1"/>
  <c r="BY22" i="1"/>
  <c r="AJ18" i="1"/>
  <c r="AO13" i="1"/>
  <c r="CC13" i="1" s="1"/>
  <c r="AQ16" i="1"/>
  <c r="CE16" i="1" s="1"/>
  <c r="AS13" i="1"/>
  <c r="CG13" i="1" s="1"/>
  <c r="AR16" i="1"/>
  <c r="CF16" i="1" s="1"/>
  <c r="AO18" i="1"/>
  <c r="CC18" i="1" s="1"/>
  <c r="AT13" i="1"/>
  <c r="CH13" i="1" s="1"/>
  <c r="AP18" i="1"/>
  <c r="CD18" i="1" s="1"/>
  <c r="CH29" i="1"/>
  <c r="AR18" i="1"/>
  <c r="CF18" i="1" s="1"/>
  <c r="AI16" i="1"/>
  <c r="AG16" i="1" s="1"/>
  <c r="AT23" i="1"/>
  <c r="CH23" i="1" s="1"/>
  <c r="AS25" i="1"/>
  <c r="CG25" i="1" s="1"/>
  <c r="AO30" i="1"/>
  <c r="CB29" i="1"/>
  <c r="AM21" i="1"/>
  <c r="CA21" i="1" s="1"/>
  <c r="AM28" i="1"/>
  <c r="CA28" i="1" s="1"/>
  <c r="AK27" i="1"/>
  <c r="BY27" i="1" s="1"/>
  <c r="AQ25" i="1"/>
  <c r="CC23" i="1"/>
  <c r="AK20" i="1"/>
  <c r="BY20" i="1" s="1"/>
  <c r="CI20" i="1" s="1"/>
  <c r="AL20" i="1"/>
  <c r="BZ20" i="1" s="1"/>
  <c r="AR25" i="1"/>
  <c r="CF25" i="1" s="1"/>
  <c r="AN17" i="1"/>
  <c r="CB17" i="1" s="1"/>
  <c r="AT18" i="1"/>
  <c r="CH18" i="1" s="1"/>
  <c r="AR30" i="1"/>
  <c r="CF30" i="1" s="1"/>
  <c r="AN20" i="1"/>
  <c r="CB20" i="1" s="1"/>
  <c r="AL19" i="1"/>
  <c r="BZ19" i="1" s="1"/>
  <c r="AK23" i="1"/>
  <c r="BY23" i="1" s="1"/>
  <c r="AO25" i="1"/>
  <c r="AM31" i="1"/>
  <c r="CA31" i="1" s="1"/>
  <c r="AK32" i="1"/>
  <c r="BY32" i="1" s="1"/>
  <c r="AJ27" i="1"/>
  <c r="AI25" i="1"/>
  <c r="AG25" i="1" s="1"/>
  <c r="AI21" i="1"/>
  <c r="AG21" i="1" s="1"/>
  <c r="AN19" i="1"/>
  <c r="CB19" i="1" s="1"/>
  <c r="AM16" i="1"/>
  <c r="CA16" i="1" s="1"/>
  <c r="AI13" i="1"/>
  <c r="AR31" i="1"/>
  <c r="CF31" i="1" s="1"/>
  <c r="CG27" i="1"/>
  <c r="AI27" i="1"/>
  <c r="AG27" i="1" s="1"/>
  <c r="AM18" i="1"/>
  <c r="CA18" i="1" s="1"/>
  <c r="CG24" i="1"/>
  <c r="AK25" i="1"/>
  <c r="BY25" i="1" s="1"/>
  <c r="AI20" i="1"/>
  <c r="AG20" i="1" s="1"/>
  <c r="AP28" i="1"/>
  <c r="CD28" i="1" s="1"/>
  <c r="AO27" i="1"/>
  <c r="CC22" i="1"/>
  <c r="AN21" i="1"/>
  <c r="CC17" i="1"/>
  <c r="AJ15" i="1"/>
  <c r="AM13" i="1"/>
  <c r="CA13" i="1" s="1"/>
  <c r="AO20" i="1"/>
  <c r="AI19" i="1"/>
  <c r="AG19" i="1" s="1"/>
  <c r="AN16" i="1"/>
  <c r="CB16" i="1" s="1"/>
  <c r="AT16" i="1"/>
  <c r="AK30" i="1"/>
  <c r="BY30" i="1" s="1"/>
  <c r="AN18" i="1"/>
  <c r="CB18" i="1" s="1"/>
  <c r="BY17" i="1"/>
  <c r="CE27" i="1"/>
  <c r="AI26" i="1"/>
  <c r="AG26" i="1" s="1"/>
  <c r="CG19" i="1"/>
  <c r="BY19" i="1"/>
  <c r="AL16" i="1"/>
  <c r="CI17" i="1"/>
  <c r="AQ31" i="1"/>
  <c r="CE31" i="1" s="1"/>
  <c r="AP31" i="1"/>
  <c r="CD31" i="1" s="1"/>
  <c r="AL31" i="1"/>
  <c r="BZ31" i="1" s="1"/>
  <c r="AO31" i="1"/>
  <c r="CC31" i="1" s="1"/>
  <c r="AI31" i="1"/>
  <c r="AG31" i="1" s="1"/>
  <c r="CA27" i="1"/>
  <c r="AJ22" i="1"/>
  <c r="AI22" i="1"/>
  <c r="AG22" i="1" s="1"/>
  <c r="CC20" i="1"/>
  <c r="AI15" i="1"/>
  <c r="AG15" i="1" s="1"/>
  <c r="AO15" i="1"/>
  <c r="CC15" i="1" s="1"/>
  <c r="AL15" i="1"/>
  <c r="BZ15" i="1" s="1"/>
  <c r="AT15" i="1"/>
  <c r="CH15" i="1" s="1"/>
  <c r="AQ15" i="1"/>
  <c r="CE15" i="1" s="1"/>
  <c r="AP15" i="1"/>
  <c r="CD15" i="1" s="1"/>
  <c r="CC27" i="1"/>
  <c r="CA20" i="1"/>
  <c r="CA19" i="1"/>
  <c r="AO32" i="1"/>
  <c r="CC32" i="1" s="1"/>
  <c r="AM32" i="1"/>
  <c r="CA32" i="1" s="1"/>
  <c r="AP32" i="1"/>
  <c r="CD32" i="1" s="1"/>
  <c r="AK31" i="1"/>
  <c r="BY31" i="1" s="1"/>
  <c r="AP29" i="1"/>
  <c r="CD29" i="1" s="1"/>
  <c r="CE25" i="1"/>
  <c r="BY24" i="1"/>
  <c r="CI24" i="1" s="1"/>
  <c r="CE23" i="1"/>
  <c r="CA22" i="1"/>
  <c r="CE17" i="1"/>
  <c r="AI17" i="1"/>
  <c r="AG17" i="1" s="1"/>
  <c r="AN15" i="1"/>
  <c r="CB15" i="1" s="1"/>
  <c r="AN13" i="1"/>
  <c r="CB13" i="1" s="1"/>
  <c r="AL13" i="1"/>
  <c r="BZ13" i="1" s="1"/>
  <c r="CH16" i="1"/>
  <c r="AT31" i="1"/>
  <c r="CH31" i="1" s="1"/>
  <c r="AK15" i="1"/>
  <c r="BY15" i="1" s="1"/>
  <c r="AN32" i="1"/>
  <c r="CB32" i="1" s="1"/>
  <c r="AS32" i="1"/>
  <c r="CG32" i="1" s="1"/>
  <c r="AI32" i="1"/>
  <c r="AG32" i="1" s="1"/>
  <c r="AT32" i="1"/>
  <c r="CH32" i="1" s="1"/>
  <c r="AL32" i="1"/>
  <c r="BZ32" i="1" s="1"/>
  <c r="AI29" i="1"/>
  <c r="AG29" i="1" s="1"/>
  <c r="AO29" i="1"/>
  <c r="CC29" i="1" s="1"/>
  <c r="AK28" i="1"/>
  <c r="BY28" i="1" s="1"/>
  <c r="AN28" i="1"/>
  <c r="CB28" i="1" s="1"/>
  <c r="AR28" i="1"/>
  <c r="CF28" i="1" s="1"/>
  <c r="AQ28" i="1"/>
  <c r="CE28" i="1" s="1"/>
  <c r="AO28" i="1"/>
  <c r="CC28" i="1" s="1"/>
  <c r="AJ28" i="1"/>
  <c r="AT28" i="1"/>
  <c r="CH28" i="1" s="1"/>
  <c r="AL28" i="1"/>
  <c r="BZ28" i="1" s="1"/>
  <c r="CC25" i="1"/>
  <c r="CA25" i="1"/>
  <c r="CB21" i="1"/>
  <c r="BZ16" i="1"/>
  <c r="CD26" i="1"/>
  <c r="AM29" i="1"/>
  <c r="CA29" i="1" s="1"/>
  <c r="AN31" i="1"/>
  <c r="CB31" i="1" s="1"/>
  <c r="AM15" i="1"/>
  <c r="CA15" i="1" s="1"/>
  <c r="AS15" i="1"/>
  <c r="CG15" i="1" s="1"/>
  <c r="AR32" i="1"/>
  <c r="CF32" i="1" s="1"/>
  <c r="AJ30" i="1"/>
  <c r="AQ30" i="1"/>
  <c r="CE30" i="1" s="1"/>
  <c r="AS30" i="1"/>
  <c r="CG30" i="1" s="1"/>
  <c r="AT30" i="1"/>
  <c r="CH30" i="1" s="1"/>
  <c r="AN30" i="1"/>
  <c r="CB30" i="1" s="1"/>
  <c r="AP30" i="1"/>
  <c r="CD30" i="1" s="1"/>
  <c r="BZ18" i="1"/>
  <c r="AO14" i="1"/>
  <c r="CC14" i="1" s="1"/>
  <c r="AJ14" i="1"/>
  <c r="AS14" i="1"/>
  <c r="CG14" i="1" s="1"/>
  <c r="AK14" i="1"/>
  <c r="BY14" i="1" s="1"/>
  <c r="AT14" i="1"/>
  <c r="CH14" i="1" s="1"/>
  <c r="AR14" i="1"/>
  <c r="CF14" i="1" s="1"/>
  <c r="AM14" i="1"/>
  <c r="CA14" i="1" s="1"/>
  <c r="AK13" i="1"/>
  <c r="BY13" i="1" s="1"/>
  <c r="AK26" i="1"/>
  <c r="BY26" i="1" s="1"/>
  <c r="AR29" i="1"/>
  <c r="CF29" i="1" s="1"/>
  <c r="AK29" i="1"/>
  <c r="BY29" i="1" s="1"/>
  <c r="AS16" i="1"/>
  <c r="CG16" i="1" s="1"/>
  <c r="AJ13" i="1"/>
  <c r="AL29" i="1"/>
  <c r="BZ29" i="1" s="1"/>
  <c r="AO26" i="1"/>
  <c r="CC26" i="1" s="1"/>
  <c r="AQ29" i="1"/>
  <c r="CE29" i="1" s="1"/>
  <c r="AQ21" i="1"/>
  <c r="CE21" i="1" s="1"/>
  <c r="AT21" i="1"/>
  <c r="CH21" i="1" s="1"/>
  <c r="AL21" i="1"/>
  <c r="BZ21" i="1" s="1"/>
  <c r="AO21" i="1"/>
  <c r="CC21" i="1" s="1"/>
  <c r="AJ21" i="1"/>
  <c r="AP16" i="1"/>
  <c r="CD16" i="1" s="1"/>
  <c r="AK16" i="1"/>
  <c r="BY16" i="1" s="1"/>
  <c r="AQ13" i="1"/>
  <c r="CE13" i="1" s="1"/>
  <c r="AG13" i="1" l="1"/>
  <c r="CI21" i="1"/>
  <c r="CI29" i="1"/>
  <c r="CI27" i="1"/>
  <c r="CI18" i="1"/>
  <c r="CI16" i="1"/>
  <c r="CI25" i="1"/>
  <c r="CI22" i="1"/>
  <c r="CI32" i="1"/>
  <c r="CI30" i="1"/>
  <c r="CI23" i="1"/>
  <c r="CI19" i="1"/>
  <c r="CI31" i="1"/>
  <c r="CI26" i="1"/>
  <c r="CI28" i="1"/>
  <c r="CI15" i="1"/>
  <c r="CI13" i="1"/>
  <c r="C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aracey</author>
    <author>Aaron Racey</author>
  </authors>
  <commentList>
    <comment ref="A2" authorId="0" shapeId="0" xr:uid="{00000000-0006-0000-0000-000001000000}">
      <text>
        <r>
          <rPr>
            <b/>
            <sz val="8"/>
            <rFont val="Tahoma"/>
            <family val="2"/>
          </rPr>
          <t>VEHICLE MODEL NUMBER SHOULD BE ENTERED IN THIS FIELD. Example: 051A</t>
        </r>
      </text>
    </comment>
    <comment ref="F2" authorId="0" shapeId="0" xr:uid="{00000000-0006-0000-0000-000002000000}">
      <text>
        <r>
          <rPr>
            <b/>
            <sz val="8"/>
            <rFont val="Tahoma"/>
            <family val="2"/>
          </rPr>
          <t>CURRENT TRIAL STAGE SHOULD BE ENTERED INTO THIS FIELD. Example: CV, 1A, 2A, MASS PRODUCTION ETC</t>
        </r>
        <r>
          <rPr>
            <sz val="8"/>
            <rFont val="Tahoma"/>
            <family val="2"/>
          </rPr>
          <t xml:space="preserve">.
</t>
        </r>
      </text>
    </comment>
    <comment ref="J2" authorId="0" shapeId="0" xr:uid="{00000000-0006-0000-0000-000003000000}">
      <text>
        <r>
          <rPr>
            <b/>
            <sz val="8"/>
            <rFont val="Tahoma"/>
            <family val="2"/>
          </rPr>
          <t>Purpose for measurement should be entered here. E.g. PCR, PPAP, ECR, Trial Part Submission, etc.</t>
        </r>
      </text>
    </comment>
    <comment ref="P2" authorId="0" shapeId="0" xr:uid="{00000000-0006-0000-0000-000004000000}">
      <text>
        <r>
          <rPr>
            <b/>
            <sz val="8"/>
            <rFont val="Tahoma"/>
            <family val="2"/>
          </rPr>
          <t>INSPECTORS NAME SHOULD BE ENTERED INTO THIS FIELD</t>
        </r>
      </text>
    </comment>
    <comment ref="U2" authorId="0" shapeId="0" xr:uid="{00000000-0006-0000-0000-000005000000}">
      <text>
        <r>
          <rPr>
            <b/>
            <sz val="8"/>
            <rFont val="Tahoma"/>
            <family val="2"/>
          </rPr>
          <t xml:space="preserve">IF THE PART HAS MULTIPLE DIE OR MOLD NUMBERS, ENTER HERE. </t>
        </r>
      </text>
    </comment>
    <comment ref="W2" authorId="0" shapeId="0" xr:uid="{00000000-0006-0000-0000-000006000000}">
      <text>
        <r>
          <rPr>
            <b/>
            <sz val="8"/>
            <rFont val="Tahoma"/>
            <family val="2"/>
          </rPr>
          <t>INSERT PART MATERIAL HERE. SOME PROTOTYPE PARTS MAY HAVE DIFFERENT MATERIAL THAT WHAT IS CALLED OUT ON THE DRAWING.</t>
        </r>
      </text>
    </comment>
    <comment ref="AC2" authorId="0" shapeId="0" xr:uid="{00000000-0006-0000-0000-000007000000}">
      <text>
        <r>
          <rPr>
            <b/>
            <sz val="8"/>
            <rFont val="Tahoma"/>
            <family val="2"/>
          </rPr>
          <t xml:space="preserve">LOT NUMBER FROM KANBAN MUST BE ENTERED HERE. </t>
        </r>
      </text>
    </comment>
    <comment ref="AE2" authorId="0" shapeId="0" xr:uid="{00000000-0006-0000-0000-000008000000}">
      <text>
        <r>
          <rPr>
            <b/>
            <sz val="8"/>
            <rFont val="Tahoma"/>
            <family val="2"/>
          </rPr>
          <t>PART RANK SHOULD BE ENTERED IN THIS FIELD. PART RANK IS THE HIGHEST CRITICAL CHARACTERISTIC ON THE DRAWING. [PC] ITEMS DO NOT COUNT. 
R= DELTA R
S=DELTA S
P=DIAMOND A
:= DIAMOND J</t>
        </r>
      </text>
    </comment>
    <comment ref="A5" authorId="0" shapeId="0" xr:uid="{00000000-0006-0000-0000-000009000000}">
      <text>
        <r>
          <rPr>
            <b/>
            <sz val="8"/>
            <rFont val="Tahoma"/>
            <family val="2"/>
          </rPr>
          <t>PART NAME EXACTLY AS DISPLAYED ON THE DRAWING.</t>
        </r>
      </text>
    </comment>
    <comment ref="O5" authorId="0" shapeId="0" xr:uid="{00000000-0006-0000-0000-00000A000000}">
      <text>
        <r>
          <rPr>
            <b/>
            <sz val="8"/>
            <rFont val="Tahoma"/>
            <family val="2"/>
          </rPr>
          <t xml:space="preserve">INSERT SUPPLIER NAME IN THIS FIELD. </t>
        </r>
      </text>
    </comment>
    <comment ref="Y5" authorId="0" shapeId="0" xr:uid="{00000000-0006-0000-0000-00000B000000}">
      <text>
        <r>
          <rPr>
            <b/>
            <sz val="8"/>
            <rFont val="Tahoma"/>
            <family val="2"/>
          </rPr>
          <t xml:space="preserve">ENTER ANY SPECIAL INFORMATION IN THIS FIELD. </t>
        </r>
      </text>
    </comment>
    <comment ref="A8" authorId="0" shapeId="0" xr:uid="{00000000-0006-0000-0000-00000C000000}">
      <text>
        <r>
          <rPr>
            <b/>
            <sz val="8"/>
            <rFont val="Tahoma"/>
            <family val="2"/>
          </rPr>
          <t xml:space="preserve">THIS IS THE ADVICS PART NUMBER. </t>
        </r>
      </text>
    </comment>
    <comment ref="O8" authorId="0" shapeId="0" xr:uid="{00000000-0006-0000-0000-00000D000000}">
      <text>
        <r>
          <rPr>
            <b/>
            <sz val="8"/>
            <rFont val="Tahoma"/>
            <family val="2"/>
          </rPr>
          <t>ENTER ECI NUMBER IN THIS CELL. ECI NUMBER WILL BE FOUND ON THE DRAWING IN THE REVISION BLOCK. TYPICAL ECI NUMBER FORMAT IS: FIRST 3 DIGITS OF THE PART NUMBER, FOLLOWED BY DRAWING LEVEL (G OR T USUALLY), FOLLOWED BY YEAR, FOLLOWED BY THE RELEASE NUMBER. Example: 131G09-082</t>
        </r>
      </text>
    </comment>
    <comment ref="T8" authorId="0" shapeId="0" xr:uid="{00000000-0006-0000-0000-00000E000000}">
      <text>
        <r>
          <rPr>
            <b/>
            <sz val="8"/>
            <rFont val="Tahoma"/>
            <family val="2"/>
          </rPr>
          <t>ENTER THE DATE MEASUREMENT DATA WAS COMPLETE.</t>
        </r>
      </text>
    </comment>
    <comment ref="A11" authorId="0" shapeId="0" xr:uid="{00000000-0006-0000-0000-00000F000000}">
      <text>
        <r>
          <rPr>
            <b/>
            <sz val="8"/>
            <rFont val="Tahoma"/>
            <family val="2"/>
          </rPr>
          <t xml:space="preserve">THIS FIELD IS THE NUMBER SHOWN ON THE BALLOON DRAWING FEATURE.
</t>
        </r>
      </text>
    </comment>
    <comment ref="B11" authorId="1" shapeId="0" xr:uid="{00000000-0006-0000-0000-000010000000}">
      <text>
        <r>
          <rPr>
            <b/>
            <sz val="8"/>
            <rFont val="Tahoma"/>
            <family val="2"/>
          </rPr>
          <t>Unit of Measure (UoM) e.g., g, N, mm, etc.</t>
        </r>
        <r>
          <rPr>
            <sz val="8"/>
            <rFont val="Tahoma"/>
            <family val="2"/>
          </rPr>
          <t xml:space="preserve">
</t>
        </r>
      </text>
    </comment>
    <comment ref="C11" authorId="0" shapeId="0" xr:uid="{00000000-0006-0000-0000-000011000000}">
      <text>
        <r>
          <rPr>
            <b/>
            <sz val="8"/>
            <rFont val="Tahoma"/>
            <family val="2"/>
          </rPr>
          <t xml:space="preserve">THE SECTION FROM THE DRAWING WHICH CALLS OUT THIS FEATURE SHOULD BE ENTERED HERE. Example: "A" OR "A-A" </t>
        </r>
      </text>
    </comment>
    <comment ref="D11" authorId="0" shapeId="0" xr:uid="{00000000-0006-0000-0000-000012000000}">
      <text>
        <r>
          <rPr>
            <b/>
            <sz val="8"/>
            <rFont val="Tahoma"/>
            <family val="2"/>
          </rPr>
          <t>THIS IS THE "GRID LOCATION" OF THE FEATURE. Example: A-1</t>
        </r>
      </text>
    </comment>
    <comment ref="E11" authorId="0" shapeId="0" xr:uid="{00000000-0006-0000-0000-000013000000}">
      <text>
        <r>
          <rPr>
            <b/>
            <sz val="8"/>
            <rFont val="Tahoma"/>
            <family val="2"/>
          </rPr>
          <t>THIS IS THE NOMINAL VALUE ON THE DRAWING.</t>
        </r>
      </text>
    </comment>
    <comment ref="H11" authorId="0" shapeId="0" xr:uid="{00000000-0006-0000-0000-000014000000}">
      <text>
        <r>
          <rPr>
            <b/>
            <sz val="8"/>
            <rFont val="Tahoma"/>
            <family val="2"/>
          </rPr>
          <t>THIS IS FOR ONE SIDED TOLERANCE OR REFERENCE DIMENSIONS. CHOOSE FROM DROP DOWN.</t>
        </r>
      </text>
    </comment>
    <comment ref="I11" authorId="0" shapeId="0" xr:uid="{00000000-0006-0000-0000-000015000000}">
      <text>
        <r>
          <rPr>
            <b/>
            <sz val="8"/>
            <rFont val="Tahoma"/>
            <family val="2"/>
          </rPr>
          <t>UPPER AND LOWER TOLERANCE AS SHOWN ON THE DRAWING.</t>
        </r>
      </text>
    </comment>
    <comment ref="M11" authorId="0" shapeId="0" xr:uid="{00000000-0006-0000-0000-000016000000}">
      <text>
        <r>
          <rPr>
            <b/>
            <sz val="8"/>
            <rFont val="Tahoma"/>
            <family val="2"/>
          </rPr>
          <t>FEATURE DESCRIPTION SHOULD INCLUDE NOTE NUMBER OR OTHER FEATURE IDENTIFIER.</t>
        </r>
      </text>
    </comment>
    <comment ref="P11" authorId="0" shapeId="0" xr:uid="{00000000-0006-0000-0000-000017000000}">
      <text>
        <r>
          <rPr>
            <b/>
            <sz val="8"/>
            <rFont val="Tahoma"/>
            <family val="2"/>
          </rPr>
          <t>INSERT MEASUREMENT METHOD IN THIS FIELD. ONLY ONE MEASUREMENT METHOD SHOULD BE ENTERED PER FIELD.</t>
        </r>
      </text>
    </comment>
    <comment ref="R11" authorId="0" shapeId="0" xr:uid="{00000000-0006-0000-0000-000018000000}">
      <text>
        <r>
          <rPr>
            <b/>
            <sz val="8"/>
            <rFont val="Tahoma"/>
            <family val="2"/>
          </rPr>
          <t>THIS IS THE FEATURE RANK. CHOOSE FROM THE DROP DOWN LIST. 
R= DELTA R
S= DELTA S
p= DIAMOND A
:= DIAMOND J
l= [PC]</t>
        </r>
      </text>
    </comment>
    <comment ref="AC11" authorId="0" shapeId="0" xr:uid="{00000000-0006-0000-0000-000019000000}">
      <text>
        <r>
          <rPr>
            <b/>
            <sz val="8"/>
            <rFont val="Tahoma"/>
            <family val="2"/>
          </rPr>
          <t>THIS IS AN AUTO FIELD. DATA ENTRY NOT REQUIRED.</t>
        </r>
      </text>
    </comment>
    <comment ref="AD11" authorId="0" shapeId="0" xr:uid="{00000000-0006-0000-0000-00001A000000}">
      <text>
        <r>
          <rPr>
            <b/>
            <sz val="8"/>
            <rFont val="Tahoma"/>
            <family val="2"/>
          </rPr>
          <t>ENTER INSPECTORS INITIALS IN THIS FIELD.</t>
        </r>
      </text>
    </comment>
    <comment ref="AE11" authorId="0" shapeId="0" xr:uid="{00000000-0006-0000-0000-00001B000000}">
      <text>
        <r>
          <rPr>
            <b/>
            <sz val="8"/>
            <rFont val="Tahoma"/>
            <family val="2"/>
          </rPr>
          <t>Average of all feature data points.</t>
        </r>
      </text>
    </comment>
    <comment ref="AF11" authorId="1" shapeId="0" xr:uid="{00000000-0006-0000-0000-00001C000000}">
      <text>
        <r>
          <rPr>
            <b/>
            <sz val="8"/>
            <rFont val="Tahoma"/>
            <family val="2"/>
          </rPr>
          <t xml:space="preserve">Process capability is required for all items with a Special Characteristic or ADVICS Process Critical Characteristic.
</t>
        </r>
      </text>
    </comment>
    <comment ref="AG11" authorId="1" shapeId="0" xr:uid="{00000000-0006-0000-0000-00001D000000}">
      <text>
        <r>
          <rPr>
            <b/>
            <sz val="8"/>
            <rFont val="Tahoma"/>
            <family val="2"/>
          </rPr>
          <t>Process Capability is required for all features with Special Characteristics or ADVICS Process Critical Characteristics.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<sst xmlns="http://schemas.openxmlformats.org/spreadsheetml/2006/main" count="71" uniqueCount="66">
  <si>
    <t>Feature</t>
  </si>
  <si>
    <t>Measurement Date</t>
  </si>
  <si>
    <t>Cpk</t>
  </si>
  <si>
    <t>Receiving Inspection</t>
  </si>
  <si>
    <t>Supplier</t>
  </si>
  <si>
    <t>JUDGE</t>
  </si>
  <si>
    <t>Critical Measurement</t>
  </si>
  <si>
    <t>Ave.</t>
  </si>
  <si>
    <t>Lot #</t>
  </si>
  <si>
    <t>ALL</t>
  </si>
  <si>
    <t>Sample Number</t>
  </si>
  <si>
    <t>type</t>
  </si>
  <si>
    <t>PART RANK</t>
  </si>
  <si>
    <t>Part Name</t>
  </si>
  <si>
    <t>Supplier Data Sheet</t>
  </si>
  <si>
    <t>Originate</t>
  </si>
  <si>
    <t>No.</t>
  </si>
  <si>
    <t>Tolerance</t>
  </si>
  <si>
    <t>Approved</t>
  </si>
  <si>
    <t>MATERIAL</t>
  </si>
  <si>
    <t>(+)</t>
  </si>
  <si>
    <t>Insert Comments in this field</t>
  </si>
  <si>
    <t>Trial Stage</t>
  </si>
  <si>
    <t>Type (Ex -  Max., Min., Ref)</t>
  </si>
  <si>
    <t>Mold/Die NUMBER</t>
  </si>
  <si>
    <t>Method</t>
  </si>
  <si>
    <t>LSL</t>
  </si>
  <si>
    <t>Evaluate X</t>
  </si>
  <si>
    <t>MAX</t>
  </si>
  <si>
    <t>Evaluate LIMITS</t>
  </si>
  <si>
    <t>δ</t>
  </si>
  <si>
    <t>O=G/X=NG</t>
  </si>
  <si>
    <t>CRIT.</t>
  </si>
  <si>
    <t>:</t>
  </si>
  <si>
    <t>Feature Description</t>
  </si>
  <si>
    <t>REF</t>
  </si>
  <si>
    <t>Part Number</t>
  </si>
  <si>
    <t>Auto fill</t>
  </si>
  <si>
    <t>Evaluate SUM</t>
  </si>
  <si>
    <t>r</t>
  </si>
  <si>
    <t>Purpose For Submission</t>
  </si>
  <si>
    <t>Specification Nominal</t>
  </si>
  <si>
    <t>Print Loc.</t>
  </si>
  <si>
    <t>Print Sect.</t>
  </si>
  <si>
    <t>CPL</t>
  </si>
  <si>
    <t>CPU</t>
  </si>
  <si>
    <t>UoM</t>
  </si>
  <si>
    <t>l</t>
  </si>
  <si>
    <t>Work Request</t>
  </si>
  <si>
    <t>Cp</t>
  </si>
  <si>
    <t>Evaluate O</t>
  </si>
  <si>
    <t>Inspected by</t>
  </si>
  <si>
    <t>MIN</t>
  </si>
  <si>
    <t>Measurement Type</t>
  </si>
  <si>
    <t>100% Layout</t>
  </si>
  <si>
    <t>Rank</t>
  </si>
  <si>
    <t>USL</t>
  </si>
  <si>
    <t>(-)</t>
  </si>
  <si>
    <t>Checked</t>
  </si>
  <si>
    <t>Model #</t>
  </si>
  <si>
    <t>RANK</t>
  </si>
  <si>
    <t>ECI Number</t>
  </si>
  <si>
    <t>Evaluate Blank</t>
  </si>
  <si>
    <t>s</t>
  </si>
  <si>
    <t>p</t>
  </si>
  <si>
    <t>Inspector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</si>
</sst>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48"/>
      <color indexed="8"/>
      <name val="Calibri"/>
      <family val="2"/>
      <scheme val="minor"/>
    </font>
    <font>
      <b/>
      <sz val="72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56" applyNumberFormat="0" applyAlignment="0" applyProtection="0"/>
    <xf numFmtId="0" fontId="4" fillId="31" borderId="57" applyNumberFormat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33" borderId="56" applyNumberFormat="0" applyAlignment="0" applyProtection="0"/>
    <xf numFmtId="0" fontId="17" fillId="0" borderId="61" applyNumberFormat="0" applyFill="0" applyAlignment="0" applyProtection="0"/>
    <xf numFmtId="0" fontId="18" fillId="34" borderId="0" applyNumberFormat="0" applyBorder="0" applyAlignment="0" applyProtection="0"/>
    <xf numFmtId="0" fontId="2" fillId="0" borderId="0"/>
    <xf numFmtId="0" fontId="1" fillId="35" borderId="62" applyNumberFormat="0" applyFont="0" applyAlignment="0" applyProtection="0"/>
    <xf numFmtId="0" fontId="19" fillId="30" borderId="63" applyNumberFormat="0" applyAlignment="0" applyProtection="0"/>
    <xf numFmtId="0" fontId="20" fillId="0" borderId="0" applyNumberFormat="0" applyFill="0" applyBorder="0" applyAlignment="0" applyProtection="0"/>
    <xf numFmtId="0" fontId="6" fillId="0" borderId="64" applyNumberFormat="0" applyFill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37"/>
    <xf numFmtId="0" fontId="21" fillId="0" borderId="0" xfId="37" applyFont="1"/>
    <xf numFmtId="0" fontId="21" fillId="3" borderId="1" xfId="37" applyFont="1" applyFill="1" applyBorder="1" applyAlignment="1">
      <alignment horizontal="center" vertical="center"/>
    </xf>
    <xf numFmtId="0" fontId="21" fillId="0" borderId="0" xfId="37" applyFont="1" applyAlignment="1">
      <alignment vertical="top"/>
    </xf>
    <xf numFmtId="0" fontId="21" fillId="0" borderId="0" xfId="37" applyFont="1" applyAlignment="1">
      <alignment horizontal="center"/>
    </xf>
    <xf numFmtId="0" fontId="21" fillId="0" borderId="2" xfId="37" applyFont="1" applyBorder="1" applyAlignment="1">
      <alignment vertical="top"/>
    </xf>
    <xf numFmtId="0" fontId="21" fillId="27" borderId="3" xfId="37" applyFont="1" applyFill="1" applyBorder="1" applyAlignment="1">
      <alignment horizontal="center" vertical="center"/>
    </xf>
    <xf numFmtId="0" fontId="21" fillId="27" borderId="4" xfId="37" applyFont="1" applyFill="1" applyBorder="1" applyAlignment="1">
      <alignment horizontal="center" vertical="center"/>
    </xf>
    <xf numFmtId="0" fontId="21" fillId="27" borderId="5" xfId="37" applyFont="1" applyFill="1" applyBorder="1" applyAlignment="1">
      <alignment horizontal="center" vertical="center"/>
    </xf>
    <xf numFmtId="0" fontId="21" fillId="27" borderId="6" xfId="37" applyFont="1" applyFill="1" applyBorder="1" applyAlignment="1">
      <alignment horizontal="center" vertical="center"/>
    </xf>
    <xf numFmtId="0" fontId="21" fillId="27" borderId="7" xfId="37" applyFont="1" applyFill="1" applyBorder="1" applyAlignment="1">
      <alignment horizontal="center" vertical="center"/>
    </xf>
    <xf numFmtId="0" fontId="21" fillId="27" borderId="8" xfId="37" applyFont="1" applyFill="1" applyBorder="1" applyAlignment="1">
      <alignment horizontal="center" vertical="center"/>
    </xf>
    <xf numFmtId="1" fontId="22" fillId="4" borderId="9" xfId="37" applyNumberFormat="1" applyFont="1" applyFill="1" applyBorder="1" applyAlignment="1">
      <alignment horizontal="center" vertical="center"/>
    </xf>
    <xf numFmtId="1" fontId="22" fillId="4" borderId="0" xfId="37" applyNumberFormat="1" applyFont="1" applyFill="1" applyAlignment="1">
      <alignment horizontal="center" vertical="center"/>
    </xf>
    <xf numFmtId="1" fontId="22" fillId="4" borderId="10" xfId="37" applyNumberFormat="1" applyFont="1" applyFill="1" applyBorder="1" applyAlignment="1">
      <alignment horizontal="center" vertical="center"/>
    </xf>
    <xf numFmtId="0" fontId="23" fillId="0" borderId="11" xfId="37" applyFont="1" applyBorder="1" applyAlignment="1" applyProtection="1">
      <alignment horizontal="center"/>
      <protection locked="0"/>
    </xf>
    <xf numFmtId="0" fontId="23" fillId="0" borderId="12" xfId="37" applyFont="1" applyBorder="1" applyAlignment="1" applyProtection="1">
      <alignment horizontal="center"/>
      <protection locked="0"/>
    </xf>
    <xf numFmtId="0" fontId="23" fillId="0" borderId="13" xfId="37" applyFont="1" applyBorder="1" applyAlignment="1" applyProtection="1">
      <alignment horizontal="center" wrapText="1"/>
      <protection locked="0"/>
    </xf>
    <xf numFmtId="0" fontId="23" fillId="0" borderId="13" xfId="37" applyFont="1" applyBorder="1" applyAlignment="1" applyProtection="1">
      <alignment horizontal="center"/>
      <protection locked="0"/>
    </xf>
    <xf numFmtId="164" fontId="23" fillId="0" borderId="12" xfId="37" applyNumberFormat="1" applyFont="1" applyBorder="1" applyAlignment="1" applyProtection="1">
      <alignment horizontal="center" wrapText="1"/>
      <protection locked="0"/>
    </xf>
    <xf numFmtId="164" fontId="23" fillId="0" borderId="12" xfId="37" applyNumberFormat="1" applyFont="1" applyBorder="1" applyAlignment="1" applyProtection="1">
      <alignment horizontal="center"/>
      <protection locked="0"/>
    </xf>
    <xf numFmtId="164" fontId="23" fillId="0" borderId="4" xfId="37" applyNumberFormat="1" applyFont="1" applyBorder="1" applyAlignment="1" applyProtection="1">
      <alignment horizontal="center"/>
      <protection locked="0"/>
    </xf>
    <xf numFmtId="164" fontId="23" fillId="0" borderId="3" xfId="37" applyNumberFormat="1" applyFont="1" applyBorder="1" applyAlignment="1" applyProtection="1">
      <alignment horizontal="center"/>
      <protection locked="0"/>
    </xf>
    <xf numFmtId="0" fontId="24" fillId="0" borderId="14" xfId="37" applyFont="1" applyBorder="1" applyAlignment="1" applyProtection="1">
      <alignment horizontal="center" vertical="center"/>
      <protection locked="0"/>
    </xf>
    <xf numFmtId="164" fontId="23" fillId="0" borderId="15" xfId="37" applyNumberFormat="1" applyFont="1" applyBorder="1" applyAlignment="1" applyProtection="1">
      <alignment horizontal="center" vertical="center"/>
      <protection locked="0"/>
    </xf>
    <xf numFmtId="0" fontId="23" fillId="0" borderId="14" xfId="37" applyFont="1" applyBorder="1" applyAlignment="1" applyProtection="1">
      <alignment horizontal="center" vertical="center"/>
      <protection locked="0"/>
    </xf>
    <xf numFmtId="0" fontId="23" fillId="0" borderId="15" xfId="37" applyFont="1" applyBorder="1" applyProtection="1">
      <protection locked="0"/>
    </xf>
    <xf numFmtId="0" fontId="23" fillId="0" borderId="15" xfId="37" applyFont="1" applyBorder="1" applyAlignment="1" applyProtection="1">
      <alignment horizontal="center" vertical="center"/>
      <protection locked="0"/>
    </xf>
    <xf numFmtId="0" fontId="23" fillId="0" borderId="16" xfId="37" applyFont="1" applyBorder="1" applyAlignment="1" applyProtection="1">
      <alignment horizontal="center" vertical="center"/>
      <protection locked="0"/>
    </xf>
    <xf numFmtId="0" fontId="23" fillId="0" borderId="17" xfId="37" applyFont="1" applyBorder="1" applyAlignment="1" applyProtection="1">
      <alignment horizontal="center" vertical="center"/>
      <protection locked="0"/>
    </xf>
    <xf numFmtId="0" fontId="23" fillId="0" borderId="0" xfId="37" applyFont="1" applyProtection="1">
      <protection locked="0"/>
    </xf>
    <xf numFmtId="1" fontId="22" fillId="0" borderId="18" xfId="37" applyNumberFormat="1" applyFont="1" applyBorder="1" applyAlignment="1" applyProtection="1">
      <alignment horizontal="center" vertical="center"/>
      <protection locked="0"/>
    </xf>
    <xf numFmtId="0" fontId="23" fillId="0" borderId="19" xfId="37" applyFont="1" applyBorder="1" applyAlignment="1" applyProtection="1">
      <alignment horizontal="center"/>
      <protection locked="0"/>
    </xf>
    <xf numFmtId="0" fontId="23" fillId="0" borderId="15" xfId="37" applyFont="1" applyBorder="1" applyAlignment="1" applyProtection="1">
      <alignment horizontal="center"/>
      <protection locked="0"/>
    </xf>
    <xf numFmtId="164" fontId="23" fillId="0" borderId="15" xfId="37" applyNumberFormat="1" applyFont="1" applyBorder="1" applyAlignment="1" applyProtection="1">
      <alignment horizontal="center"/>
      <protection locked="0"/>
    </xf>
    <xf numFmtId="164" fontId="23" fillId="0" borderId="20" xfId="37" applyNumberFormat="1" applyFont="1" applyBorder="1" applyAlignment="1" applyProtection="1">
      <alignment horizontal="center"/>
      <protection locked="0"/>
    </xf>
    <xf numFmtId="0" fontId="21" fillId="0" borderId="0" xfId="37" applyFont="1" applyAlignment="1">
      <alignment horizontal="center" wrapText="1"/>
    </xf>
    <xf numFmtId="0" fontId="21" fillId="0" borderId="0" xfId="37" applyFont="1" applyAlignment="1">
      <alignment horizontal="center" vertical="center"/>
    </xf>
    <xf numFmtId="164" fontId="23" fillId="0" borderId="0" xfId="37" applyNumberFormat="1" applyFont="1" applyAlignment="1">
      <alignment horizontal="center" vertical="center"/>
    </xf>
    <xf numFmtId="0" fontId="23" fillId="0" borderId="0" xfId="37" applyFont="1" applyAlignment="1">
      <alignment horizontal="center" vertical="center"/>
    </xf>
    <xf numFmtId="0" fontId="23" fillId="0" borderId="21" xfId="37" applyFont="1" applyBorder="1" applyAlignment="1">
      <alignment horizontal="center" vertical="center"/>
    </xf>
    <xf numFmtId="0" fontId="23" fillId="0" borderId="0" xfId="37" applyFont="1"/>
    <xf numFmtId="0" fontId="25" fillId="0" borderId="0" xfId="37" applyFont="1" applyAlignment="1">
      <alignment horizontal="left"/>
    </xf>
    <xf numFmtId="0" fontId="23" fillId="0" borderId="22" xfId="37" applyFont="1" applyBorder="1" applyAlignment="1" applyProtection="1">
      <alignment horizontal="center" vertical="center" wrapText="1"/>
      <protection locked="0"/>
    </xf>
    <xf numFmtId="0" fontId="23" fillId="0" borderId="15" xfId="37" applyFont="1" applyBorder="1" applyAlignment="1" applyProtection="1">
      <alignment horizontal="center" vertical="center" wrapText="1"/>
      <protection locked="0"/>
    </xf>
    <xf numFmtId="0" fontId="23" fillId="0" borderId="20" xfId="37" applyFont="1" applyBorder="1" applyAlignment="1" applyProtection="1">
      <alignment horizontal="center" vertical="center" wrapText="1"/>
      <protection locked="0"/>
    </xf>
    <xf numFmtId="1" fontId="22" fillId="0" borderId="18" xfId="37" applyNumberFormat="1" applyFont="1" applyBorder="1" applyAlignment="1" applyProtection="1">
      <alignment horizontal="center" vertical="center"/>
      <protection locked="0"/>
    </xf>
    <xf numFmtId="164" fontId="23" fillId="0" borderId="13" xfId="37" applyNumberFormat="1" applyFont="1" applyBorder="1" applyAlignment="1" applyProtection="1">
      <alignment horizontal="center" vertical="center" wrapText="1"/>
      <protection locked="0"/>
    </xf>
    <xf numFmtId="164" fontId="23" fillId="0" borderId="12" xfId="37" applyNumberFormat="1" applyFont="1" applyBorder="1" applyAlignment="1" applyProtection="1">
      <alignment horizontal="center" vertical="center" wrapText="1"/>
      <protection locked="0"/>
    </xf>
    <xf numFmtId="1" fontId="22" fillId="0" borderId="23" xfId="37" applyNumberFormat="1" applyFont="1" applyBorder="1" applyAlignment="1">
      <alignment horizontal="center" vertical="center"/>
    </xf>
    <xf numFmtId="1" fontId="22" fillId="0" borderId="24" xfId="37" applyNumberFormat="1" applyFont="1" applyBorder="1" applyAlignment="1">
      <alignment horizontal="center" vertical="center"/>
    </xf>
    <xf numFmtId="1" fontId="22" fillId="0" borderId="25" xfId="37" applyNumberFormat="1" applyFont="1" applyBorder="1" applyAlignment="1">
      <alignment horizontal="center" vertical="center"/>
    </xf>
    <xf numFmtId="1" fontId="22" fillId="4" borderId="9" xfId="37" applyNumberFormat="1" applyFont="1" applyFill="1" applyBorder="1" applyAlignment="1">
      <alignment horizontal="center" vertical="center"/>
    </xf>
    <xf numFmtId="1" fontId="22" fillId="4" borderId="10" xfId="37" applyNumberFormat="1" applyFont="1" applyFill="1" applyBorder="1" applyAlignment="1">
      <alignment horizontal="center" vertical="center"/>
    </xf>
    <xf numFmtId="0" fontId="21" fillId="27" borderId="3" xfId="37" applyFont="1" applyFill="1" applyBorder="1" applyAlignment="1">
      <alignment horizontal="center" vertical="center"/>
    </xf>
    <xf numFmtId="0" fontId="21" fillId="27" borderId="4" xfId="37" applyFont="1" applyFill="1" applyBorder="1" applyAlignment="1">
      <alignment horizontal="center" vertical="center"/>
    </xf>
    <xf numFmtId="0" fontId="21" fillId="27" borderId="5" xfId="37" applyFont="1" applyFill="1" applyBorder="1" applyAlignment="1">
      <alignment horizontal="center" vertical="center"/>
    </xf>
    <xf numFmtId="0" fontId="21" fillId="27" borderId="6" xfId="37" applyFont="1" applyFill="1" applyBorder="1" applyAlignment="1">
      <alignment horizontal="center" vertical="center"/>
    </xf>
    <xf numFmtId="0" fontId="21" fillId="27" borderId="26" xfId="37" applyFont="1" applyFill="1" applyBorder="1" applyAlignment="1">
      <alignment horizontal="center" vertical="center" wrapText="1"/>
    </xf>
    <xf numFmtId="0" fontId="21" fillId="27" borderId="21" xfId="37" applyFont="1" applyFill="1" applyBorder="1" applyAlignment="1">
      <alignment horizontal="center" vertical="center" wrapText="1"/>
    </xf>
    <xf numFmtId="0" fontId="21" fillId="27" borderId="27" xfId="37" applyFont="1" applyFill="1" applyBorder="1" applyAlignment="1">
      <alignment horizontal="center" vertical="center" wrapText="1"/>
    </xf>
    <xf numFmtId="0" fontId="21" fillId="27" borderId="28" xfId="37" applyFont="1" applyFill="1" applyBorder="1" applyAlignment="1">
      <alignment horizontal="center" vertical="center" wrapText="1"/>
    </xf>
    <xf numFmtId="0" fontId="21" fillId="27" borderId="29" xfId="37" applyFont="1" applyFill="1" applyBorder="1" applyAlignment="1">
      <alignment horizontal="center" vertical="center" wrapText="1"/>
    </xf>
    <xf numFmtId="0" fontId="21" fillId="27" borderId="30" xfId="37" applyFont="1" applyFill="1" applyBorder="1" applyAlignment="1">
      <alignment horizontal="center" vertical="center" wrapText="1"/>
    </xf>
    <xf numFmtId="0" fontId="23" fillId="0" borderId="3" xfId="37" applyFont="1" applyBorder="1" applyAlignment="1" applyProtection="1">
      <alignment horizontal="center" vertical="center" wrapText="1"/>
      <protection locked="0"/>
    </xf>
    <xf numFmtId="0" fontId="23" fillId="0" borderId="12" xfId="37" applyFont="1" applyBorder="1" applyAlignment="1" applyProtection="1">
      <alignment horizontal="center" vertical="center" wrapText="1"/>
      <protection locked="0"/>
    </xf>
    <xf numFmtId="0" fontId="23" fillId="0" borderId="4" xfId="37" applyFont="1" applyBorder="1" applyAlignment="1" applyProtection="1">
      <alignment horizontal="center" vertical="center" wrapText="1"/>
      <protection locked="0"/>
    </xf>
    <xf numFmtId="0" fontId="21" fillId="27" borderId="31" xfId="37" applyFont="1" applyFill="1" applyBorder="1" applyAlignment="1">
      <alignment horizontal="center" vertical="center"/>
    </xf>
    <xf numFmtId="0" fontId="21" fillId="27" borderId="32" xfId="37" applyFont="1" applyFill="1" applyBorder="1" applyAlignment="1">
      <alignment horizontal="center" vertical="center"/>
    </xf>
    <xf numFmtId="0" fontId="21" fillId="27" borderId="12" xfId="37" applyFont="1" applyFill="1" applyBorder="1" applyAlignment="1">
      <alignment horizontal="center" vertical="center"/>
    </xf>
    <xf numFmtId="0" fontId="21" fillId="27" borderId="8" xfId="37" applyFont="1" applyFill="1" applyBorder="1" applyAlignment="1">
      <alignment horizontal="center" vertical="center"/>
    </xf>
    <xf numFmtId="0" fontId="23" fillId="0" borderId="33" xfId="37" applyFont="1" applyBorder="1" applyAlignment="1" applyProtection="1">
      <alignment horizontal="center" vertical="center" wrapText="1"/>
      <protection locked="0"/>
    </xf>
    <xf numFmtId="0" fontId="23" fillId="0" borderId="34" xfId="37" applyFont="1" applyBorder="1" applyAlignment="1" applyProtection="1">
      <alignment horizontal="center" vertical="center" wrapText="1"/>
      <protection locked="0"/>
    </xf>
    <xf numFmtId="0" fontId="23" fillId="0" borderId="35" xfId="37" applyFont="1" applyBorder="1" applyAlignment="1" applyProtection="1">
      <alignment horizontal="center" vertical="center" wrapText="1"/>
      <protection locked="0"/>
    </xf>
    <xf numFmtId="0" fontId="21" fillId="27" borderId="36" xfId="37" applyFont="1" applyFill="1" applyBorder="1" applyAlignment="1">
      <alignment horizontal="center" vertical="center" wrapText="1"/>
    </xf>
    <xf numFmtId="0" fontId="26" fillId="27" borderId="37" xfId="37" applyFont="1" applyFill="1" applyBorder="1" applyAlignment="1">
      <alignment horizontal="center" vertical="center" wrapText="1"/>
    </xf>
    <xf numFmtId="0" fontId="21" fillId="27" borderId="14" xfId="37" applyFont="1" applyFill="1" applyBorder="1" applyAlignment="1">
      <alignment horizontal="center" vertical="center"/>
    </xf>
    <xf numFmtId="0" fontId="21" fillId="27" borderId="38" xfId="37" applyFont="1" applyFill="1" applyBorder="1" applyAlignment="1">
      <alignment horizontal="center" vertical="center"/>
    </xf>
    <xf numFmtId="0" fontId="21" fillId="27" borderId="15" xfId="37" applyFont="1" applyFill="1" applyBorder="1" applyAlignment="1">
      <alignment horizontal="center"/>
    </xf>
    <xf numFmtId="0" fontId="21" fillId="0" borderId="15" xfId="37" applyFont="1" applyBorder="1" applyAlignment="1" applyProtection="1">
      <alignment horizontal="center" vertical="center"/>
      <protection locked="0"/>
    </xf>
    <xf numFmtId="0" fontId="27" fillId="0" borderId="15" xfId="37" applyFont="1" applyBorder="1" applyAlignment="1" applyProtection="1">
      <alignment horizontal="center" vertical="center"/>
      <protection locked="0"/>
    </xf>
    <xf numFmtId="0" fontId="27" fillId="0" borderId="15" xfId="37" applyFont="1" applyBorder="1" applyProtection="1">
      <protection locked="0"/>
    </xf>
    <xf numFmtId="14" fontId="27" fillId="0" borderId="15" xfId="37" applyNumberFormat="1" applyFont="1" applyBorder="1" applyAlignment="1" applyProtection="1">
      <alignment horizontal="center" vertical="center"/>
      <protection locked="0"/>
    </xf>
    <xf numFmtId="0" fontId="21" fillId="27" borderId="31" xfId="37" applyFont="1" applyFill="1" applyBorder="1" applyAlignment="1">
      <alignment horizontal="center"/>
    </xf>
    <xf numFmtId="0" fontId="21" fillId="27" borderId="2" xfId="37" applyFont="1" applyFill="1" applyBorder="1" applyAlignment="1">
      <alignment horizontal="center"/>
    </xf>
    <xf numFmtId="0" fontId="21" fillId="27" borderId="32" xfId="37" applyFont="1" applyFill="1" applyBorder="1" applyAlignment="1">
      <alignment horizontal="center"/>
    </xf>
    <xf numFmtId="0" fontId="26" fillId="27" borderId="15" xfId="37" applyFont="1" applyFill="1" applyBorder="1"/>
    <xf numFmtId="0" fontId="21" fillId="27" borderId="39" xfId="37" applyFont="1" applyFill="1" applyBorder="1" applyAlignment="1">
      <alignment horizontal="center" vertical="center" wrapText="1"/>
    </xf>
    <xf numFmtId="0" fontId="21" fillId="27" borderId="40" xfId="37" applyFont="1" applyFill="1" applyBorder="1" applyAlignment="1">
      <alignment horizontal="center"/>
    </xf>
    <xf numFmtId="0" fontId="27" fillId="0" borderId="40" xfId="37" applyFont="1" applyBorder="1" applyAlignment="1" applyProtection="1">
      <alignment horizontal="center" vertical="center"/>
      <protection locked="0"/>
    </xf>
    <xf numFmtId="0" fontId="21" fillId="27" borderId="11" xfId="37" applyFont="1" applyFill="1" applyBorder="1" applyAlignment="1">
      <alignment horizontal="center" vertical="center"/>
    </xf>
    <xf numFmtId="0" fontId="21" fillId="27" borderId="41" xfId="37" applyFont="1" applyFill="1" applyBorder="1" applyAlignment="1">
      <alignment horizontal="center" vertical="center"/>
    </xf>
    <xf numFmtId="0" fontId="21" fillId="27" borderId="28" xfId="37" applyFont="1" applyFill="1" applyBorder="1" applyAlignment="1">
      <alignment horizontal="center" vertical="center"/>
    </xf>
    <xf numFmtId="0" fontId="26" fillId="27" borderId="30" xfId="37" applyFont="1" applyFill="1" applyBorder="1"/>
    <xf numFmtId="0" fontId="21" fillId="27" borderId="42" xfId="37" applyFont="1" applyFill="1" applyBorder="1" applyAlignment="1">
      <alignment horizontal="center"/>
    </xf>
    <xf numFmtId="0" fontId="21" fillId="27" borderId="1" xfId="37" applyFont="1" applyFill="1" applyBorder="1" applyAlignment="1">
      <alignment horizontal="center"/>
    </xf>
    <xf numFmtId="0" fontId="26" fillId="27" borderId="1" xfId="37" applyFont="1" applyFill="1" applyBorder="1" applyAlignment="1">
      <alignment horizontal="center"/>
    </xf>
    <xf numFmtId="0" fontId="21" fillId="27" borderId="1" xfId="37" applyFont="1" applyFill="1" applyBorder="1" applyAlignment="1">
      <alignment horizontal="center" vertical="center"/>
    </xf>
    <xf numFmtId="0" fontId="21" fillId="0" borderId="43" xfId="37" applyFont="1" applyBorder="1" applyAlignment="1" applyProtection="1">
      <alignment horizontal="center" vertical="center"/>
      <protection locked="0"/>
    </xf>
    <xf numFmtId="0" fontId="21" fillId="0" borderId="44" xfId="37" applyFont="1" applyBorder="1" applyAlignment="1" applyProtection="1">
      <alignment horizontal="center" vertical="center"/>
      <protection locked="0"/>
    </xf>
    <xf numFmtId="0" fontId="21" fillId="0" borderId="45" xfId="37" applyFont="1" applyBorder="1" applyAlignment="1" applyProtection="1">
      <alignment horizontal="center" vertical="center"/>
      <protection locked="0"/>
    </xf>
    <xf numFmtId="0" fontId="21" fillId="0" borderId="46" xfId="37" applyFont="1" applyBorder="1" applyAlignment="1" applyProtection="1">
      <alignment horizontal="center" vertical="center"/>
      <protection locked="0"/>
    </xf>
    <xf numFmtId="0" fontId="21" fillId="0" borderId="47" xfId="37" applyFont="1" applyBorder="1" applyAlignment="1" applyProtection="1">
      <alignment horizontal="center" vertical="center"/>
      <protection locked="0"/>
    </xf>
    <xf numFmtId="0" fontId="21" fillId="0" borderId="13" xfId="37" applyFont="1" applyBorder="1" applyAlignment="1" applyProtection="1">
      <alignment horizontal="center" vertical="center"/>
      <protection locked="0"/>
    </xf>
    <xf numFmtId="0" fontId="28" fillId="0" borderId="48" xfId="37" applyFont="1" applyBorder="1" applyAlignment="1">
      <alignment horizontal="center" vertical="center"/>
    </xf>
    <xf numFmtId="0" fontId="28" fillId="0" borderId="0" xfId="37" applyFont="1" applyAlignment="1">
      <alignment horizontal="center" vertical="center"/>
    </xf>
    <xf numFmtId="0" fontId="21" fillId="2" borderId="15" xfId="37" applyFont="1" applyFill="1" applyBorder="1" applyAlignment="1">
      <alignment horizontal="center" vertical="center"/>
    </xf>
    <xf numFmtId="0" fontId="21" fillId="27" borderId="16" xfId="37" applyFont="1" applyFill="1" applyBorder="1" applyAlignment="1">
      <alignment horizontal="center"/>
    </xf>
    <xf numFmtId="0" fontId="21" fillId="0" borderId="17" xfId="37" applyFont="1" applyBorder="1" applyAlignment="1">
      <alignment horizontal="center"/>
    </xf>
    <xf numFmtId="0" fontId="21" fillId="27" borderId="43" xfId="37" applyFont="1" applyFill="1" applyBorder="1" applyAlignment="1">
      <alignment horizontal="center" vertical="top"/>
    </xf>
    <xf numFmtId="0" fontId="21" fillId="27" borderId="49" xfId="37" applyFont="1" applyFill="1" applyBorder="1" applyAlignment="1">
      <alignment horizontal="center" vertical="top"/>
    </xf>
    <xf numFmtId="0" fontId="21" fillId="27" borderId="50" xfId="37" applyFont="1" applyFill="1" applyBorder="1" applyAlignment="1">
      <alignment horizontal="center" vertical="top"/>
    </xf>
    <xf numFmtId="0" fontId="29" fillId="0" borderId="51" xfId="37" applyFont="1" applyBorder="1" applyAlignment="1" applyProtection="1">
      <alignment horizontal="center" vertical="top"/>
      <protection locked="0"/>
    </xf>
    <xf numFmtId="0" fontId="29" fillId="0" borderId="21" xfId="37" applyFont="1" applyBorder="1" applyAlignment="1" applyProtection="1">
      <alignment horizontal="center" vertical="top"/>
      <protection locked="0"/>
    </xf>
    <xf numFmtId="0" fontId="29" fillId="0" borderId="52" xfId="37" applyFont="1" applyBorder="1" applyAlignment="1" applyProtection="1">
      <alignment horizontal="center" vertical="top"/>
      <protection locked="0"/>
    </xf>
    <xf numFmtId="0" fontId="29" fillId="0" borderId="45" xfId="37" applyFont="1" applyBorder="1" applyAlignment="1" applyProtection="1">
      <alignment horizontal="center" vertical="top"/>
      <protection locked="0"/>
    </xf>
    <xf numFmtId="0" fontId="29" fillId="0" borderId="0" xfId="37" applyFont="1" applyAlignment="1" applyProtection="1">
      <alignment horizontal="center" vertical="top"/>
      <protection locked="0"/>
    </xf>
    <xf numFmtId="0" fontId="29" fillId="0" borderId="53" xfId="37" applyFont="1" applyBorder="1" applyAlignment="1" applyProtection="1">
      <alignment horizontal="center" vertical="top"/>
      <protection locked="0"/>
    </xf>
    <xf numFmtId="0" fontId="29" fillId="0" borderId="47" xfId="37" applyFont="1" applyBorder="1" applyAlignment="1" applyProtection="1">
      <alignment horizontal="center" vertical="top"/>
      <protection locked="0"/>
    </xf>
    <xf numFmtId="0" fontId="29" fillId="0" borderId="2" xfId="37" applyFont="1" applyBorder="1" applyAlignment="1" applyProtection="1">
      <alignment horizontal="center" vertical="top"/>
      <protection locked="0"/>
    </xf>
    <xf numFmtId="0" fontId="29" fillId="0" borderId="54" xfId="37" applyFont="1" applyBorder="1" applyAlignment="1" applyProtection="1">
      <alignment horizontal="center" vertical="top"/>
      <protection locked="0"/>
    </xf>
    <xf numFmtId="0" fontId="21" fillId="27" borderId="55" xfId="37" applyFont="1" applyFill="1" applyBorder="1" applyAlignment="1">
      <alignment horizontal="center" vertical="center"/>
    </xf>
    <xf numFmtId="0" fontId="22" fillId="27" borderId="32" xfId="37" applyFont="1" applyFill="1" applyBorder="1" applyAlignment="1">
      <alignment horizontal="center" vertical="center" wrapText="1"/>
    </xf>
    <xf numFmtId="0" fontId="21" fillId="27" borderId="38" xfId="37" applyFont="1" applyFill="1" applyBorder="1" applyAlignment="1">
      <alignment horizontal="center" vertical="center" wrapText="1"/>
    </xf>
    <xf numFmtId="0" fontId="26" fillId="27" borderId="1" xfId="37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7">
    <dxf>
      <fill>
        <patternFill>
          <bgColor indexed="4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E6F6FE"/>
      <rgbColor rgb="00323C99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7</xdr:col>
      <xdr:colOff>76200</xdr:colOff>
      <xdr:row>0</xdr:row>
      <xdr:rowOff>838200</xdr:rowOff>
    </xdr:to>
    <xdr:pic>
      <xdr:nvPicPr>
        <xdr:cNvPr id="4134" name="Picture 3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819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35"/>
  <sheetViews>
    <sheetView tabSelected="1" view="pageBreakPreview" zoomScale="85" zoomScaleNormal="100" zoomScaleSheetLayoutView="85" workbookViewId="0">
      <pane ySplit="12" topLeftCell="A13" activePane="bottomLeft" state="frozen"/>
      <selection pane="bottomLeft" activeCell="S2" sqref="S2:T4"/>
    </sheetView>
  </sheetViews>
  <sheetFormatPr defaultRowHeight="12.75" x14ac:dyDescent="0.2"/>
  <cols>
    <col min="1" max="1" width="4.5703125" style="5" customWidth="1"/>
    <col min="2" max="2" width="5.42578125" style="5" customWidth="1"/>
    <col min="3" max="3" width="7.7109375" style="37" customWidth="1"/>
    <col min="4" max="4" width="7.28515625" style="5" customWidth="1"/>
    <col min="5" max="7" width="5.7109375" style="2" customWidth="1"/>
    <col min="8" max="8" width="9.85546875" style="2" customWidth="1"/>
    <col min="9" max="10" width="7.140625" style="2" customWidth="1"/>
    <col min="11" max="12" width="14.28515625" style="2" customWidth="1"/>
    <col min="13" max="14" width="6.140625" style="2" customWidth="1"/>
    <col min="15" max="15" width="10.140625" style="2" customWidth="1"/>
    <col min="16" max="17" width="6.140625" style="2" customWidth="1"/>
    <col min="18" max="18" width="6.28515625" style="5" customWidth="1"/>
    <col min="19" max="27" width="10.7109375" style="38" customWidth="1"/>
    <col min="28" max="28" width="10.7109375" style="2" customWidth="1"/>
    <col min="29" max="29" width="10.140625" style="5" customWidth="1"/>
    <col min="30" max="30" width="11.85546875" style="2" customWidth="1"/>
    <col min="31" max="33" width="9.140625" style="2" customWidth="1"/>
    <col min="34" max="36" width="9.140625" style="2" hidden="1" customWidth="1"/>
    <col min="37" max="88" width="3.7109375" style="2" hidden="1" customWidth="1"/>
    <col min="89" max="89" width="9.140625" style="2" hidden="1" customWidth="1"/>
    <col min="90" max="16384" width="9.140625" style="2"/>
  </cols>
  <sheetData>
    <row r="1" spans="1:89" ht="76.5" customHeight="1" thickBot="1" x14ac:dyDescent="0.25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106"/>
      <c r="AA1" s="106"/>
      <c r="AB1" s="106"/>
      <c r="AC1" s="105"/>
      <c r="AD1" s="105"/>
      <c r="AE1" s="105"/>
      <c r="AF1" s="105"/>
      <c r="AG1" s="105"/>
    </row>
    <row r="2" spans="1:89" ht="15" customHeight="1" thickTop="1" x14ac:dyDescent="0.25">
      <c r="A2" s="95" t="s">
        <v>59</v>
      </c>
      <c r="B2" s="96"/>
      <c r="C2" s="96"/>
      <c r="D2" s="96"/>
      <c r="E2" s="96"/>
      <c r="F2" s="96" t="s">
        <v>22</v>
      </c>
      <c r="G2" s="96"/>
      <c r="H2" s="96"/>
      <c r="I2" s="97"/>
      <c r="J2" s="96" t="s">
        <v>40</v>
      </c>
      <c r="K2" s="96"/>
      <c r="L2" s="96"/>
      <c r="M2" s="97"/>
      <c r="N2" s="97"/>
      <c r="O2" s="97"/>
      <c r="P2" s="96" t="s">
        <v>51</v>
      </c>
      <c r="Q2" s="96"/>
      <c r="R2" s="96"/>
      <c r="S2" s="99"/>
      <c r="T2" s="100"/>
      <c r="U2" s="98" t="s">
        <v>24</v>
      </c>
      <c r="V2" s="98"/>
      <c r="W2" s="98" t="s">
        <v>19</v>
      </c>
      <c r="X2" s="98"/>
      <c r="Y2" s="3" t="s">
        <v>18</v>
      </c>
      <c r="Z2" s="3" t="s">
        <v>58</v>
      </c>
      <c r="AA2" s="3" t="s">
        <v>58</v>
      </c>
      <c r="AB2" s="3" t="s">
        <v>15</v>
      </c>
      <c r="AC2" s="98" t="s">
        <v>8</v>
      </c>
      <c r="AD2" s="125"/>
      <c r="AE2" s="110" t="s">
        <v>12</v>
      </c>
      <c r="AF2" s="111"/>
      <c r="AG2" s="112"/>
      <c r="AH2" s="4"/>
      <c r="AI2" s="5"/>
      <c r="AJ2" s="5"/>
      <c r="AK2" s="5"/>
    </row>
    <row r="3" spans="1:89" ht="12.75" customHeight="1" x14ac:dyDescent="0.2">
      <c r="A3" s="9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01"/>
      <c r="T3" s="102"/>
      <c r="U3" s="80"/>
      <c r="V3" s="80"/>
      <c r="W3" s="80"/>
      <c r="X3" s="80"/>
      <c r="Y3" s="107"/>
      <c r="Z3" s="107"/>
      <c r="AA3" s="107"/>
      <c r="AB3" s="107"/>
      <c r="AC3" s="81"/>
      <c r="AD3" s="81"/>
      <c r="AE3" s="113"/>
      <c r="AF3" s="114"/>
      <c r="AG3" s="115"/>
      <c r="AH3" s="4"/>
      <c r="AI3" s="5"/>
      <c r="AJ3" s="5"/>
      <c r="AK3" s="5"/>
    </row>
    <row r="4" spans="1:89" ht="12.75" customHeight="1" x14ac:dyDescent="0.2">
      <c r="A4" s="9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03"/>
      <c r="T4" s="104"/>
      <c r="U4" s="80"/>
      <c r="V4" s="80"/>
      <c r="W4" s="80"/>
      <c r="X4" s="80"/>
      <c r="Y4" s="107"/>
      <c r="Z4" s="107"/>
      <c r="AA4" s="107"/>
      <c r="AB4" s="107"/>
      <c r="AC4" s="81"/>
      <c r="AD4" s="81"/>
      <c r="AE4" s="116"/>
      <c r="AF4" s="117"/>
      <c r="AG4" s="118"/>
      <c r="AH4" s="4"/>
      <c r="AI4" s="5"/>
      <c r="AJ4" s="5"/>
      <c r="AK4" s="5"/>
    </row>
    <row r="5" spans="1:89" x14ac:dyDescent="0.2">
      <c r="A5" s="8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 t="s">
        <v>4</v>
      </c>
      <c r="P5" s="79"/>
      <c r="Q5" s="79"/>
      <c r="R5" s="79"/>
      <c r="S5" s="79"/>
      <c r="T5" s="79"/>
      <c r="U5" s="79"/>
      <c r="V5" s="79"/>
      <c r="W5" s="79"/>
      <c r="X5" s="79"/>
      <c r="Y5" s="80" t="s">
        <v>21</v>
      </c>
      <c r="Z5" s="80"/>
      <c r="AA5" s="80"/>
      <c r="AB5" s="80"/>
      <c r="AC5" s="80"/>
      <c r="AD5" s="80"/>
      <c r="AE5" s="116"/>
      <c r="AF5" s="117"/>
      <c r="AG5" s="118"/>
      <c r="AH5" s="4"/>
      <c r="AI5" s="5"/>
      <c r="AJ5" s="5"/>
      <c r="AK5" s="5"/>
    </row>
    <row r="6" spans="1:89" x14ac:dyDescent="0.2">
      <c r="A6" s="9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0"/>
      <c r="Z6" s="80"/>
      <c r="AA6" s="80"/>
      <c r="AB6" s="80"/>
      <c r="AC6" s="80"/>
      <c r="AD6" s="80"/>
      <c r="AE6" s="116"/>
      <c r="AF6" s="117"/>
      <c r="AG6" s="118"/>
      <c r="AH6" s="4"/>
      <c r="AI6" s="5"/>
      <c r="AJ6" s="5"/>
      <c r="AK6" s="5"/>
    </row>
    <row r="7" spans="1:89" x14ac:dyDescent="0.2">
      <c r="A7" s="9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0"/>
      <c r="Z7" s="80"/>
      <c r="AA7" s="80"/>
      <c r="AB7" s="80"/>
      <c r="AC7" s="80"/>
      <c r="AD7" s="80"/>
      <c r="AE7" s="116"/>
      <c r="AF7" s="117"/>
      <c r="AG7" s="118"/>
      <c r="AH7" s="4"/>
      <c r="AI7" s="5"/>
      <c r="AJ7" s="5"/>
      <c r="AK7" s="5"/>
    </row>
    <row r="8" spans="1:89" ht="15" x14ac:dyDescent="0.25">
      <c r="A8" s="89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 t="s">
        <v>61</v>
      </c>
      <c r="P8" s="79"/>
      <c r="Q8" s="87"/>
      <c r="R8" s="87"/>
      <c r="S8" s="87"/>
      <c r="T8" s="79" t="s">
        <v>1</v>
      </c>
      <c r="U8" s="79"/>
      <c r="V8" s="79"/>
      <c r="W8" s="79"/>
      <c r="X8" s="79"/>
      <c r="Y8" s="80"/>
      <c r="Z8" s="80"/>
      <c r="AA8" s="80"/>
      <c r="AB8" s="80"/>
      <c r="AC8" s="80"/>
      <c r="AD8" s="80"/>
      <c r="AE8" s="116"/>
      <c r="AF8" s="117"/>
      <c r="AG8" s="118"/>
      <c r="AH8" s="4"/>
      <c r="AI8" s="5"/>
      <c r="AJ8" s="5"/>
      <c r="AK8" s="5"/>
    </row>
    <row r="9" spans="1:89" ht="15" customHeight="1" x14ac:dyDescent="0.2">
      <c r="A9" s="9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3"/>
      <c r="U9" s="81"/>
      <c r="V9" s="81"/>
      <c r="W9" s="81"/>
      <c r="X9" s="81"/>
      <c r="Y9" s="80"/>
      <c r="Z9" s="80"/>
      <c r="AA9" s="80"/>
      <c r="AB9" s="80"/>
      <c r="AC9" s="80"/>
      <c r="AD9" s="80"/>
      <c r="AE9" s="116"/>
      <c r="AF9" s="117"/>
      <c r="AG9" s="118"/>
      <c r="AH9" s="4"/>
      <c r="AI9" s="5"/>
      <c r="AJ9" s="5"/>
      <c r="AK9" s="5"/>
    </row>
    <row r="10" spans="1:89" ht="15.75" customHeight="1" thickBot="1" x14ac:dyDescent="0.25">
      <c r="A10" s="9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  <c r="R10" s="82"/>
      <c r="S10" s="82"/>
      <c r="T10" s="81"/>
      <c r="U10" s="81"/>
      <c r="V10" s="81"/>
      <c r="W10" s="81"/>
      <c r="X10" s="81"/>
      <c r="Y10" s="80"/>
      <c r="Z10" s="80"/>
      <c r="AA10" s="80"/>
      <c r="AB10" s="80"/>
      <c r="AC10" s="80"/>
      <c r="AD10" s="80"/>
      <c r="AE10" s="119"/>
      <c r="AF10" s="120"/>
      <c r="AG10" s="121"/>
      <c r="AH10" s="6"/>
      <c r="AI10" s="5"/>
      <c r="AJ10" s="5"/>
      <c r="AK10" s="5"/>
    </row>
    <row r="11" spans="1:89" ht="15" customHeight="1" x14ac:dyDescent="0.2">
      <c r="A11" s="91" t="s">
        <v>16</v>
      </c>
      <c r="B11" s="88" t="s">
        <v>46</v>
      </c>
      <c r="C11" s="88" t="s">
        <v>43</v>
      </c>
      <c r="D11" s="88" t="s">
        <v>42</v>
      </c>
      <c r="E11" s="59" t="s">
        <v>41</v>
      </c>
      <c r="F11" s="60"/>
      <c r="G11" s="61"/>
      <c r="H11" s="75" t="s">
        <v>23</v>
      </c>
      <c r="I11" s="68" t="s">
        <v>17</v>
      </c>
      <c r="J11" s="69"/>
      <c r="K11" s="7" t="s">
        <v>26</v>
      </c>
      <c r="L11" s="8" t="s">
        <v>56</v>
      </c>
      <c r="M11" s="55" t="s">
        <v>34</v>
      </c>
      <c r="N11" s="70"/>
      <c r="O11" s="56"/>
      <c r="P11" s="55" t="s">
        <v>25</v>
      </c>
      <c r="Q11" s="56"/>
      <c r="R11" s="77" t="s">
        <v>55</v>
      </c>
      <c r="S11" s="84" t="s">
        <v>10</v>
      </c>
      <c r="T11" s="85"/>
      <c r="U11" s="85"/>
      <c r="V11" s="85"/>
      <c r="W11" s="85"/>
      <c r="X11" s="85"/>
      <c r="Y11" s="85"/>
      <c r="Z11" s="85"/>
      <c r="AA11" s="85"/>
      <c r="AB11" s="86"/>
      <c r="AC11" s="123" t="s">
        <v>31</v>
      </c>
      <c r="AD11" s="122" t="s">
        <v>65</v>
      </c>
      <c r="AE11" s="79" t="s">
        <v>7</v>
      </c>
      <c r="AF11" s="79" t="s">
        <v>49</v>
      </c>
      <c r="AG11" s="108" t="s">
        <v>2</v>
      </c>
      <c r="AH11" s="109" t="s">
        <v>30</v>
      </c>
      <c r="AI11" s="5"/>
      <c r="AJ11" s="5"/>
      <c r="AK11" s="50" t="s">
        <v>29</v>
      </c>
      <c r="AL11" s="51"/>
      <c r="AM11" s="51"/>
      <c r="AN11" s="51"/>
      <c r="AO11" s="51"/>
      <c r="AP11" s="51"/>
      <c r="AQ11" s="51"/>
      <c r="AR11" s="51"/>
      <c r="AS11" s="51"/>
      <c r="AT11" s="52"/>
      <c r="AU11" s="50" t="s">
        <v>27</v>
      </c>
      <c r="AV11" s="51"/>
      <c r="AW11" s="51"/>
      <c r="AX11" s="51"/>
      <c r="AY11" s="51"/>
      <c r="AZ11" s="51"/>
      <c r="BA11" s="51"/>
      <c r="BB11" s="51"/>
      <c r="BC11" s="51"/>
      <c r="BD11" s="52"/>
      <c r="BE11" s="50" t="s">
        <v>50</v>
      </c>
      <c r="BF11" s="51"/>
      <c r="BG11" s="51"/>
      <c r="BH11" s="51"/>
      <c r="BI11" s="51"/>
      <c r="BJ11" s="51"/>
      <c r="BK11" s="51"/>
      <c r="BL11" s="51"/>
      <c r="BM11" s="51"/>
      <c r="BN11" s="52"/>
      <c r="BO11" s="50" t="s">
        <v>62</v>
      </c>
      <c r="BP11" s="51"/>
      <c r="BQ11" s="51"/>
      <c r="BR11" s="51"/>
      <c r="BS11" s="51"/>
      <c r="BT11" s="51"/>
      <c r="BU11" s="51"/>
      <c r="BV11" s="51"/>
      <c r="BW11" s="51"/>
      <c r="BX11" s="52"/>
      <c r="BY11" s="50" t="s">
        <v>38</v>
      </c>
      <c r="BZ11" s="51"/>
      <c r="CA11" s="51"/>
      <c r="CB11" s="51"/>
      <c r="CC11" s="51"/>
      <c r="CD11" s="51"/>
      <c r="CE11" s="51"/>
      <c r="CF11" s="51"/>
      <c r="CG11" s="51"/>
      <c r="CH11" s="52"/>
      <c r="CI11" s="50" t="s">
        <v>5</v>
      </c>
      <c r="CJ11" s="52"/>
    </row>
    <row r="12" spans="1:89" ht="24.75" customHeight="1" thickBot="1" x14ac:dyDescent="0.3">
      <c r="A12" s="92"/>
      <c r="B12" s="76"/>
      <c r="C12" s="76"/>
      <c r="D12" s="76"/>
      <c r="E12" s="62"/>
      <c r="F12" s="63"/>
      <c r="G12" s="64"/>
      <c r="H12" s="76"/>
      <c r="I12" s="9" t="s">
        <v>57</v>
      </c>
      <c r="J12" s="10" t="s">
        <v>20</v>
      </c>
      <c r="K12" s="93" t="s">
        <v>37</v>
      </c>
      <c r="L12" s="94"/>
      <c r="M12" s="57"/>
      <c r="N12" s="71"/>
      <c r="O12" s="58"/>
      <c r="P12" s="57"/>
      <c r="Q12" s="58"/>
      <c r="R12" s="78"/>
      <c r="S12" s="9">
        <v>1</v>
      </c>
      <c r="T12" s="11">
        <v>2</v>
      </c>
      <c r="U12" s="11">
        <v>3</v>
      </c>
      <c r="V12" s="11">
        <v>4</v>
      </c>
      <c r="W12" s="11">
        <v>5</v>
      </c>
      <c r="X12" s="11">
        <v>6</v>
      </c>
      <c r="Y12" s="12">
        <v>7</v>
      </c>
      <c r="Z12" s="12">
        <v>8</v>
      </c>
      <c r="AA12" s="12">
        <v>9</v>
      </c>
      <c r="AB12" s="10">
        <v>10</v>
      </c>
      <c r="AC12" s="124"/>
      <c r="AD12" s="70"/>
      <c r="AE12" s="79"/>
      <c r="AF12" s="79"/>
      <c r="AG12" s="108"/>
      <c r="AH12" s="109"/>
      <c r="AI12" s="5" t="s">
        <v>45</v>
      </c>
      <c r="AJ12" s="5" t="s">
        <v>44</v>
      </c>
      <c r="AK12" s="13">
        <v>1</v>
      </c>
      <c r="AL12" s="14">
        <v>2</v>
      </c>
      <c r="AM12" s="14">
        <v>3</v>
      </c>
      <c r="AN12" s="14">
        <v>4</v>
      </c>
      <c r="AO12" s="14">
        <v>5</v>
      </c>
      <c r="AP12" s="14">
        <v>6</v>
      </c>
      <c r="AQ12" s="14">
        <v>7</v>
      </c>
      <c r="AR12" s="14">
        <v>8</v>
      </c>
      <c r="AS12" s="14">
        <v>9</v>
      </c>
      <c r="AT12" s="15">
        <v>10</v>
      </c>
      <c r="AU12" s="13">
        <v>1</v>
      </c>
      <c r="AV12" s="14">
        <v>2</v>
      </c>
      <c r="AW12" s="14">
        <v>3</v>
      </c>
      <c r="AX12" s="14">
        <v>4</v>
      </c>
      <c r="AY12" s="14">
        <v>5</v>
      </c>
      <c r="AZ12" s="14">
        <v>6</v>
      </c>
      <c r="BA12" s="14">
        <v>7</v>
      </c>
      <c r="BB12" s="14">
        <v>8</v>
      </c>
      <c r="BC12" s="14">
        <v>9</v>
      </c>
      <c r="BD12" s="15">
        <v>10</v>
      </c>
      <c r="BE12" s="13">
        <v>1</v>
      </c>
      <c r="BF12" s="14">
        <v>2</v>
      </c>
      <c r="BG12" s="14">
        <v>3</v>
      </c>
      <c r="BH12" s="14">
        <v>4</v>
      </c>
      <c r="BI12" s="14">
        <v>5</v>
      </c>
      <c r="BJ12" s="14">
        <v>6</v>
      </c>
      <c r="BK12" s="14">
        <v>7</v>
      </c>
      <c r="BL12" s="14">
        <v>8</v>
      </c>
      <c r="BM12" s="14">
        <v>9</v>
      </c>
      <c r="BN12" s="15">
        <v>10</v>
      </c>
      <c r="BO12" s="13">
        <v>1</v>
      </c>
      <c r="BP12" s="14">
        <v>2</v>
      </c>
      <c r="BQ12" s="14">
        <v>3</v>
      </c>
      <c r="BR12" s="14">
        <v>4</v>
      </c>
      <c r="BS12" s="14">
        <v>5</v>
      </c>
      <c r="BT12" s="14">
        <v>6</v>
      </c>
      <c r="BU12" s="14">
        <v>7</v>
      </c>
      <c r="BV12" s="14">
        <v>8</v>
      </c>
      <c r="BW12" s="14">
        <v>9</v>
      </c>
      <c r="BX12" s="15">
        <v>10</v>
      </c>
      <c r="BY12" s="13">
        <v>1</v>
      </c>
      <c r="BZ12" s="14">
        <v>2</v>
      </c>
      <c r="CA12" s="14">
        <v>3</v>
      </c>
      <c r="CB12" s="14">
        <v>4</v>
      </c>
      <c r="CC12" s="14">
        <v>5</v>
      </c>
      <c r="CD12" s="14">
        <v>6</v>
      </c>
      <c r="CE12" s="14">
        <v>7</v>
      </c>
      <c r="CF12" s="14">
        <v>8</v>
      </c>
      <c r="CG12" s="14">
        <v>9</v>
      </c>
      <c r="CH12" s="15">
        <v>10</v>
      </c>
      <c r="CI12" s="53" t="s">
        <v>9</v>
      </c>
      <c r="CJ12" s="54"/>
      <c r="CK12" s="2" t="s">
        <v>32</v>
      </c>
    </row>
    <row r="13" spans="1:89" s="31" customFormat="1" ht="27" thickBot="1" x14ac:dyDescent="0.3">
      <c r="A13" s="16">
        <v>1</v>
      </c>
      <c r="B13" s="17"/>
      <c r="C13" s="18"/>
      <c r="D13" s="19"/>
      <c r="E13" s="48"/>
      <c r="F13" s="49"/>
      <c r="G13" s="49"/>
      <c r="H13" s="20"/>
      <c r="I13" s="21"/>
      <c r="J13" s="22"/>
      <c r="K13" s="23">
        <f t="shared" ref="K13:K32" si="0">E13-I13</f>
        <v>0</v>
      </c>
      <c r="L13" s="23">
        <f t="shared" ref="L13:L32" si="1">E13+J13</f>
        <v>0</v>
      </c>
      <c r="M13" s="65"/>
      <c r="N13" s="66"/>
      <c r="O13" s="67"/>
      <c r="P13" s="65"/>
      <c r="Q13" s="67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  <c r="AD13" s="27"/>
      <c r="AE13" s="25" t="e">
        <f>AVERAGE(S13:AB13)</f>
        <v>#DIV/0!</v>
      </c>
      <c r="AF13" s="28" t="e">
        <f>(L13-K13)/(6*AH13)</f>
        <v>#DIV/0!</v>
      </c>
      <c r="AG13" s="29" t="e">
        <f>MIN(AI13:AJ13)</f>
        <v>#DIV/0!</v>
      </c>
      <c r="AH13" s="30" t="e">
        <f t="shared" ref="AH13:AH32" si="2">STDEV(S13:AB13)</f>
        <v>#DIV/0!</v>
      </c>
      <c r="AI13" s="31" t="e">
        <f t="shared" ref="AI13:AI32" si="3">(L13-AE13)/(3*AH13)</f>
        <v>#DIV/0!</v>
      </c>
      <c r="AJ13" s="31" t="e">
        <f t="shared" ref="AJ13:AJ32" si="4">(AE13-K13)/(3*AH13)</f>
        <v>#DIV/0!</v>
      </c>
      <c r="AK13" s="32">
        <f t="shared" ref="AK13:AK32" si="5">AND(S13&gt;=$K13,S13&lt;=$L13)+TRUE()*0</f>
        <v>1</v>
      </c>
      <c r="AL13" s="32">
        <f t="shared" ref="AL13:AL32" si="6">AND(T13&gt;=$K13,T13&lt;=$L13)+TRUE()*0</f>
        <v>1</v>
      </c>
      <c r="AM13" s="32">
        <f t="shared" ref="AM13:AM32" si="7">AND(U13&gt;=$K13,U13&lt;=$L13)+TRUE()*0</f>
        <v>1</v>
      </c>
      <c r="AN13" s="32">
        <f t="shared" ref="AN13:AN32" si="8">AND(V13&gt;=$K13,V13&lt;=$L13)+TRUE()*0</f>
        <v>1</v>
      </c>
      <c r="AO13" s="32">
        <f t="shared" ref="AO13:AO32" si="9">AND(W13&gt;=$K13,W13&lt;=$L13)+TRUE()*0</f>
        <v>1</v>
      </c>
      <c r="AP13" s="32">
        <f t="shared" ref="AP13:AP32" si="10">AND(X13&gt;=$K13,X13&lt;=$L13)+TRUE()*0</f>
        <v>1</v>
      </c>
      <c r="AQ13" s="32">
        <f t="shared" ref="AQ13:AQ32" si="11">AND(Y13&gt;=$K13,Y13&lt;=$L13)+TRUE()*0</f>
        <v>1</v>
      </c>
      <c r="AR13" s="32">
        <f t="shared" ref="AR13:AR32" si="12">AND(Z13&gt;=$K13,Z13&lt;=$L13)+TRUE()*0</f>
        <v>1</v>
      </c>
      <c r="AS13" s="32">
        <f t="shared" ref="AS13:AS32" si="13">AND(AA13&gt;=$K13,AA13&lt;=$L13)+TRUE()*0</f>
        <v>1</v>
      </c>
      <c r="AT13" s="32">
        <f t="shared" ref="AT13:AT32" si="14">AND(AB13&gt;=$K13,AB13&lt;=$L13)+TRUE()*0</f>
        <v>1</v>
      </c>
      <c r="AU13" s="32">
        <f t="shared" ref="AU13:AU32" si="15">IF(S13="X",0,0)</f>
        <v>0</v>
      </c>
      <c r="AV13" s="32">
        <f t="shared" ref="AV13:AV32" si="16">IF(T13="X",0,0)</f>
        <v>0</v>
      </c>
      <c r="AW13" s="32">
        <f t="shared" ref="AW13:AW32" si="17">IF(U13="X",0,0)</f>
        <v>0</v>
      </c>
      <c r="AX13" s="32">
        <f t="shared" ref="AX13:AX32" si="18">IF(V13="X",0,0)</f>
        <v>0</v>
      </c>
      <c r="AY13" s="32">
        <f t="shared" ref="AY13:AY32" si="19">IF(W13="X",0,0)</f>
        <v>0</v>
      </c>
      <c r="AZ13" s="32">
        <f t="shared" ref="AZ13:AZ32" si="20">IF(X13="X",0,0)</f>
        <v>0</v>
      </c>
      <c r="BA13" s="32">
        <f t="shared" ref="BA13:BA32" si="21">IF(Y13="X",0,0)</f>
        <v>0</v>
      </c>
      <c r="BB13" s="32">
        <f t="shared" ref="BB13:BB32" si="22">IF(Z13="X",0,0)</f>
        <v>0</v>
      </c>
      <c r="BC13" s="32">
        <f t="shared" ref="BC13:BC32" si="23">IF(AA13="X",0,0)</f>
        <v>0</v>
      </c>
      <c r="BD13" s="32">
        <f t="shared" ref="BD13:BD32" si="24">IF(AB13="X",0,0)</f>
        <v>0</v>
      </c>
      <c r="BE13" s="32">
        <f t="shared" ref="BE13:BE32" si="25">IF(S13="O",1,0)</f>
        <v>0</v>
      </c>
      <c r="BF13" s="32">
        <f t="shared" ref="BF13:BF32" si="26">IF(T13="O",1,0)</f>
        <v>0</v>
      </c>
      <c r="BG13" s="32">
        <f t="shared" ref="BG13:BG32" si="27">IF(U13="O",1,0)</f>
        <v>0</v>
      </c>
      <c r="BH13" s="32">
        <f t="shared" ref="BH13:BH32" si="28">IF(V13="O",1,0)</f>
        <v>0</v>
      </c>
      <c r="BI13" s="32">
        <f t="shared" ref="BI13:BI32" si="29">IF(W13="O",1,0)</f>
        <v>0</v>
      </c>
      <c r="BJ13" s="32">
        <f t="shared" ref="BJ13:BJ32" si="30">IF(X13="O",1,0)</f>
        <v>0</v>
      </c>
      <c r="BK13" s="32">
        <f t="shared" ref="BK13:BK32" si="31">IF(Y13="O",1,0)</f>
        <v>0</v>
      </c>
      <c r="BL13" s="32">
        <f t="shared" ref="BL13:BL32" si="32">IF(Z13="O",1,0)</f>
        <v>0</v>
      </c>
      <c r="BM13" s="32">
        <f t="shared" ref="BM13:BM32" si="33">IF(AA13="O",1,0)</f>
        <v>0</v>
      </c>
      <c r="BN13" s="32">
        <f t="shared" ref="BN13:BN32" si="34">IF(AB13="O",1,0)</f>
        <v>0</v>
      </c>
      <c r="BO13" s="32">
        <f t="shared" ref="BO13:BO32" si="35">IF(S13="",1,0)</f>
        <v>1</v>
      </c>
      <c r="BP13" s="32">
        <f t="shared" ref="BP13:BP32" si="36">IF(T13="",1,0)</f>
        <v>1</v>
      </c>
      <c r="BQ13" s="32">
        <f t="shared" ref="BQ13:BQ32" si="37">IF(U13="",1,0)</f>
        <v>1</v>
      </c>
      <c r="BR13" s="32">
        <f t="shared" ref="BR13:BR32" si="38">IF(V13="",1,0)</f>
        <v>1</v>
      </c>
      <c r="BS13" s="32">
        <f t="shared" ref="BS13:BS32" si="39">IF(W13="",1,0)</f>
        <v>1</v>
      </c>
      <c r="BT13" s="32">
        <f t="shared" ref="BT13:BT32" si="40">IF(X13="",1,0)</f>
        <v>1</v>
      </c>
      <c r="BU13" s="32">
        <f t="shared" ref="BU13:BU32" si="41">IF(Y13="",1,0)</f>
        <v>1</v>
      </c>
      <c r="BV13" s="32">
        <f t="shared" ref="BV13:BV32" si="42">IF(Z13="",1,0)</f>
        <v>1</v>
      </c>
      <c r="BW13" s="32">
        <f t="shared" ref="BW13:BW32" si="43">IF(AA13="",1,0)</f>
        <v>1</v>
      </c>
      <c r="BX13" s="32">
        <f t="shared" ref="BX13:BX32" si="44">IF(AB13="",1,0)</f>
        <v>1</v>
      </c>
      <c r="BY13" s="32">
        <f t="shared" ref="BY13:BY32" si="45">SUM(AK13,AU13,BE13,BO13)</f>
        <v>2</v>
      </c>
      <c r="BZ13" s="32">
        <f t="shared" ref="BZ13:BZ32" si="46">SUM(AL13,AV13,BF13,BP13)</f>
        <v>2</v>
      </c>
      <c r="CA13" s="32">
        <f t="shared" ref="CA13:CA32" si="47">SUM(AM13,AW13,BG13,BQ13)</f>
        <v>2</v>
      </c>
      <c r="CB13" s="32">
        <f t="shared" ref="CB13:CB32" si="48">SUM(AN13,AX13,BH13,BR13)</f>
        <v>2</v>
      </c>
      <c r="CC13" s="32">
        <f t="shared" ref="CC13:CC32" si="49">SUM(AO13,AY13,BI13,BS13)</f>
        <v>2</v>
      </c>
      <c r="CD13" s="32">
        <f t="shared" ref="CD13:CD32" si="50">SUM(AP13,AZ13,BJ13,BT13)</f>
        <v>2</v>
      </c>
      <c r="CE13" s="32">
        <f t="shared" ref="CE13:CE32" si="51">SUM(AQ13,BA13,BK13,BU13)</f>
        <v>2</v>
      </c>
      <c r="CF13" s="32">
        <f t="shared" ref="CF13:CF32" si="52">SUM(AR13,BB13,BL13,BV13)</f>
        <v>2</v>
      </c>
      <c r="CG13" s="32">
        <f t="shared" ref="CG13:CG32" si="53">SUM(AS13,BC13,BM13,BW13)</f>
        <v>2</v>
      </c>
      <c r="CH13" s="32">
        <f t="shared" ref="CH13:CH32" si="54">SUM(AT13,BD13,BN13,BX13)</f>
        <v>2</v>
      </c>
      <c r="CI13" s="47">
        <f t="shared" ref="CI13:CI32" si="55">PRODUCT(BY13:CH13)</f>
        <v>1024</v>
      </c>
      <c r="CJ13" s="47"/>
      <c r="CK13" s="31">
        <f t="shared" ref="CK13:CK32" si="56">IF(R13="r",1,IF(R13="s",1,IF(R13="p",1,IF(R13=":",1,IF(R13="l",2,0)))))</f>
        <v>0</v>
      </c>
    </row>
    <row r="14" spans="1:89" s="31" customFormat="1" ht="27" thickBot="1" x14ac:dyDescent="0.3">
      <c r="A14" s="33">
        <f t="shared" ref="A14:A32" si="57">A13+1</f>
        <v>2</v>
      </c>
      <c r="B14" s="17"/>
      <c r="C14" s="18"/>
      <c r="D14" s="19"/>
      <c r="E14" s="48"/>
      <c r="F14" s="49"/>
      <c r="G14" s="49"/>
      <c r="H14" s="20"/>
      <c r="I14" s="21"/>
      <c r="J14" s="22"/>
      <c r="K14" s="23">
        <f t="shared" si="0"/>
        <v>0</v>
      </c>
      <c r="L14" s="23">
        <f t="shared" si="1"/>
        <v>0</v>
      </c>
      <c r="M14" s="65"/>
      <c r="N14" s="66"/>
      <c r="O14" s="67"/>
      <c r="P14" s="65"/>
      <c r="Q14" s="67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7"/>
      <c r="AE14" s="25" t="e">
        <f t="shared" ref="AE14:AE22" si="58">AVERAGE(S14:AB14)</f>
        <v>#DIV/0!</v>
      </c>
      <c r="AF14" s="28" t="e">
        <f t="shared" ref="AF14:AF22" si="59">(L14-K14)/(6*AH14)</f>
        <v>#DIV/0!</v>
      </c>
      <c r="AG14" s="29" t="e">
        <f t="shared" ref="AG14:AG22" si="60">MIN(AI14:AJ14)</f>
        <v>#DIV/0!</v>
      </c>
      <c r="AH14" s="30" t="e">
        <f t="shared" si="2"/>
        <v>#DIV/0!</v>
      </c>
      <c r="AI14" s="31" t="e">
        <f t="shared" si="3"/>
        <v>#DIV/0!</v>
      </c>
      <c r="AJ14" s="31" t="e">
        <f t="shared" si="4"/>
        <v>#DIV/0!</v>
      </c>
      <c r="AK14" s="32">
        <f t="shared" si="5"/>
        <v>1</v>
      </c>
      <c r="AL14" s="32">
        <f t="shared" si="6"/>
        <v>1</v>
      </c>
      <c r="AM14" s="32">
        <f t="shared" si="7"/>
        <v>1</v>
      </c>
      <c r="AN14" s="32">
        <f t="shared" si="8"/>
        <v>1</v>
      </c>
      <c r="AO14" s="32">
        <f t="shared" si="9"/>
        <v>1</v>
      </c>
      <c r="AP14" s="32">
        <f t="shared" si="10"/>
        <v>1</v>
      </c>
      <c r="AQ14" s="32">
        <f t="shared" si="11"/>
        <v>1</v>
      </c>
      <c r="AR14" s="32">
        <f t="shared" si="12"/>
        <v>1</v>
      </c>
      <c r="AS14" s="32">
        <f t="shared" si="13"/>
        <v>1</v>
      </c>
      <c r="AT14" s="32">
        <f t="shared" si="14"/>
        <v>1</v>
      </c>
      <c r="AU14" s="32">
        <f t="shared" si="15"/>
        <v>0</v>
      </c>
      <c r="AV14" s="32">
        <f t="shared" si="16"/>
        <v>0</v>
      </c>
      <c r="AW14" s="32">
        <f t="shared" si="17"/>
        <v>0</v>
      </c>
      <c r="AX14" s="32">
        <f t="shared" si="18"/>
        <v>0</v>
      </c>
      <c r="AY14" s="32">
        <f t="shared" si="19"/>
        <v>0</v>
      </c>
      <c r="AZ14" s="32">
        <f t="shared" si="20"/>
        <v>0</v>
      </c>
      <c r="BA14" s="32">
        <f t="shared" si="21"/>
        <v>0</v>
      </c>
      <c r="BB14" s="32">
        <f t="shared" si="22"/>
        <v>0</v>
      </c>
      <c r="BC14" s="32">
        <f t="shared" si="23"/>
        <v>0</v>
      </c>
      <c r="BD14" s="32">
        <f t="shared" si="24"/>
        <v>0</v>
      </c>
      <c r="BE14" s="32">
        <f t="shared" si="25"/>
        <v>0</v>
      </c>
      <c r="BF14" s="32">
        <f t="shared" si="26"/>
        <v>0</v>
      </c>
      <c r="BG14" s="32">
        <f t="shared" si="27"/>
        <v>0</v>
      </c>
      <c r="BH14" s="32">
        <f t="shared" si="28"/>
        <v>0</v>
      </c>
      <c r="BI14" s="32">
        <f t="shared" si="29"/>
        <v>0</v>
      </c>
      <c r="BJ14" s="32">
        <f t="shared" si="30"/>
        <v>0</v>
      </c>
      <c r="BK14" s="32">
        <f t="shared" si="31"/>
        <v>0</v>
      </c>
      <c r="BL14" s="32">
        <f t="shared" si="32"/>
        <v>0</v>
      </c>
      <c r="BM14" s="32">
        <f t="shared" si="33"/>
        <v>0</v>
      </c>
      <c r="BN14" s="32">
        <f t="shared" si="34"/>
        <v>0</v>
      </c>
      <c r="BO14" s="32">
        <f t="shared" si="35"/>
        <v>1</v>
      </c>
      <c r="BP14" s="32">
        <f t="shared" si="36"/>
        <v>1</v>
      </c>
      <c r="BQ14" s="32">
        <f t="shared" si="37"/>
        <v>1</v>
      </c>
      <c r="BR14" s="32">
        <f t="shared" si="38"/>
        <v>1</v>
      </c>
      <c r="BS14" s="32">
        <f t="shared" si="39"/>
        <v>1</v>
      </c>
      <c r="BT14" s="32">
        <f t="shared" si="40"/>
        <v>1</v>
      </c>
      <c r="BU14" s="32">
        <f t="shared" si="41"/>
        <v>1</v>
      </c>
      <c r="BV14" s="32">
        <f t="shared" si="42"/>
        <v>1</v>
      </c>
      <c r="BW14" s="32">
        <f t="shared" si="43"/>
        <v>1</v>
      </c>
      <c r="BX14" s="32">
        <f t="shared" si="44"/>
        <v>1</v>
      </c>
      <c r="BY14" s="32">
        <f t="shared" si="45"/>
        <v>2</v>
      </c>
      <c r="BZ14" s="32">
        <f t="shared" si="46"/>
        <v>2</v>
      </c>
      <c r="CA14" s="32">
        <f t="shared" si="47"/>
        <v>2</v>
      </c>
      <c r="CB14" s="32">
        <f t="shared" si="48"/>
        <v>2</v>
      </c>
      <c r="CC14" s="32">
        <f t="shared" si="49"/>
        <v>2</v>
      </c>
      <c r="CD14" s="32">
        <f t="shared" si="50"/>
        <v>2</v>
      </c>
      <c r="CE14" s="32">
        <f t="shared" si="51"/>
        <v>2</v>
      </c>
      <c r="CF14" s="32">
        <f t="shared" si="52"/>
        <v>2</v>
      </c>
      <c r="CG14" s="32">
        <f t="shared" si="53"/>
        <v>2</v>
      </c>
      <c r="CH14" s="32">
        <f t="shared" si="54"/>
        <v>2</v>
      </c>
      <c r="CI14" s="47">
        <f t="shared" si="55"/>
        <v>1024</v>
      </c>
      <c r="CJ14" s="47"/>
      <c r="CK14" s="31">
        <f t="shared" si="56"/>
        <v>0</v>
      </c>
    </row>
    <row r="15" spans="1:89" s="31" customFormat="1" ht="27" thickBot="1" x14ac:dyDescent="0.3">
      <c r="A15" s="33">
        <f t="shared" si="57"/>
        <v>3</v>
      </c>
      <c r="B15" s="34"/>
      <c r="C15" s="18"/>
      <c r="D15" s="19"/>
      <c r="E15" s="48"/>
      <c r="F15" s="49"/>
      <c r="G15" s="49"/>
      <c r="H15" s="20"/>
      <c r="I15" s="35"/>
      <c r="J15" s="36"/>
      <c r="K15" s="23">
        <f t="shared" si="0"/>
        <v>0</v>
      </c>
      <c r="L15" s="23">
        <f t="shared" si="1"/>
        <v>0</v>
      </c>
      <c r="M15" s="44"/>
      <c r="N15" s="45"/>
      <c r="O15" s="46"/>
      <c r="P15" s="44"/>
      <c r="Q15" s="46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7"/>
      <c r="AE15" s="25" t="e">
        <f t="shared" si="58"/>
        <v>#DIV/0!</v>
      </c>
      <c r="AF15" s="28" t="e">
        <f t="shared" si="59"/>
        <v>#DIV/0!</v>
      </c>
      <c r="AG15" s="29" t="e">
        <f t="shared" si="60"/>
        <v>#DIV/0!</v>
      </c>
      <c r="AH15" s="30" t="e">
        <f t="shared" si="2"/>
        <v>#DIV/0!</v>
      </c>
      <c r="AI15" s="31" t="e">
        <f t="shared" si="3"/>
        <v>#DIV/0!</v>
      </c>
      <c r="AJ15" s="31" t="e">
        <f t="shared" si="4"/>
        <v>#DIV/0!</v>
      </c>
      <c r="AK15" s="32">
        <f t="shared" si="5"/>
        <v>1</v>
      </c>
      <c r="AL15" s="32">
        <f t="shared" si="6"/>
        <v>1</v>
      </c>
      <c r="AM15" s="32">
        <f t="shared" si="7"/>
        <v>1</v>
      </c>
      <c r="AN15" s="32">
        <f t="shared" si="8"/>
        <v>1</v>
      </c>
      <c r="AO15" s="32">
        <f t="shared" si="9"/>
        <v>1</v>
      </c>
      <c r="AP15" s="32">
        <f t="shared" si="10"/>
        <v>1</v>
      </c>
      <c r="AQ15" s="32">
        <f t="shared" si="11"/>
        <v>1</v>
      </c>
      <c r="AR15" s="32">
        <f t="shared" si="12"/>
        <v>1</v>
      </c>
      <c r="AS15" s="32">
        <f t="shared" si="13"/>
        <v>1</v>
      </c>
      <c r="AT15" s="32">
        <f t="shared" si="14"/>
        <v>1</v>
      </c>
      <c r="AU15" s="32">
        <f t="shared" si="15"/>
        <v>0</v>
      </c>
      <c r="AV15" s="32">
        <f t="shared" si="16"/>
        <v>0</v>
      </c>
      <c r="AW15" s="32">
        <f t="shared" si="17"/>
        <v>0</v>
      </c>
      <c r="AX15" s="32">
        <f t="shared" si="18"/>
        <v>0</v>
      </c>
      <c r="AY15" s="32">
        <f t="shared" si="19"/>
        <v>0</v>
      </c>
      <c r="AZ15" s="32">
        <f t="shared" si="20"/>
        <v>0</v>
      </c>
      <c r="BA15" s="32">
        <f t="shared" si="21"/>
        <v>0</v>
      </c>
      <c r="BB15" s="32">
        <f t="shared" si="22"/>
        <v>0</v>
      </c>
      <c r="BC15" s="32">
        <f t="shared" si="23"/>
        <v>0</v>
      </c>
      <c r="BD15" s="32">
        <f t="shared" si="24"/>
        <v>0</v>
      </c>
      <c r="BE15" s="32">
        <f t="shared" si="25"/>
        <v>0</v>
      </c>
      <c r="BF15" s="32">
        <f t="shared" si="26"/>
        <v>0</v>
      </c>
      <c r="BG15" s="32">
        <f t="shared" si="27"/>
        <v>0</v>
      </c>
      <c r="BH15" s="32">
        <f t="shared" si="28"/>
        <v>0</v>
      </c>
      <c r="BI15" s="32">
        <f t="shared" si="29"/>
        <v>0</v>
      </c>
      <c r="BJ15" s="32">
        <f t="shared" si="30"/>
        <v>0</v>
      </c>
      <c r="BK15" s="32">
        <f t="shared" si="31"/>
        <v>0</v>
      </c>
      <c r="BL15" s="32">
        <f t="shared" si="32"/>
        <v>0</v>
      </c>
      <c r="BM15" s="32">
        <f t="shared" si="33"/>
        <v>0</v>
      </c>
      <c r="BN15" s="32">
        <f t="shared" si="34"/>
        <v>0</v>
      </c>
      <c r="BO15" s="32">
        <f t="shared" si="35"/>
        <v>1</v>
      </c>
      <c r="BP15" s="32">
        <f t="shared" si="36"/>
        <v>1</v>
      </c>
      <c r="BQ15" s="32">
        <f t="shared" si="37"/>
        <v>1</v>
      </c>
      <c r="BR15" s="32">
        <f t="shared" si="38"/>
        <v>1</v>
      </c>
      <c r="BS15" s="32">
        <f t="shared" si="39"/>
        <v>1</v>
      </c>
      <c r="BT15" s="32">
        <f t="shared" si="40"/>
        <v>1</v>
      </c>
      <c r="BU15" s="32">
        <f t="shared" si="41"/>
        <v>1</v>
      </c>
      <c r="BV15" s="32">
        <f t="shared" si="42"/>
        <v>1</v>
      </c>
      <c r="BW15" s="32">
        <f t="shared" si="43"/>
        <v>1</v>
      </c>
      <c r="BX15" s="32">
        <f t="shared" si="44"/>
        <v>1</v>
      </c>
      <c r="BY15" s="32">
        <f t="shared" si="45"/>
        <v>2</v>
      </c>
      <c r="BZ15" s="32">
        <f t="shared" si="46"/>
        <v>2</v>
      </c>
      <c r="CA15" s="32">
        <f t="shared" si="47"/>
        <v>2</v>
      </c>
      <c r="CB15" s="32">
        <f t="shared" si="48"/>
        <v>2</v>
      </c>
      <c r="CC15" s="32">
        <f t="shared" si="49"/>
        <v>2</v>
      </c>
      <c r="CD15" s="32">
        <f t="shared" si="50"/>
        <v>2</v>
      </c>
      <c r="CE15" s="32">
        <f t="shared" si="51"/>
        <v>2</v>
      </c>
      <c r="CF15" s="32">
        <f t="shared" si="52"/>
        <v>2</v>
      </c>
      <c r="CG15" s="32">
        <f t="shared" si="53"/>
        <v>2</v>
      </c>
      <c r="CH15" s="32">
        <f t="shared" si="54"/>
        <v>2</v>
      </c>
      <c r="CI15" s="47">
        <f t="shared" si="55"/>
        <v>1024</v>
      </c>
      <c r="CJ15" s="47"/>
      <c r="CK15" s="31">
        <f t="shared" si="56"/>
        <v>0</v>
      </c>
    </row>
    <row r="16" spans="1:89" s="31" customFormat="1" ht="27" thickBot="1" x14ac:dyDescent="0.3">
      <c r="A16" s="33">
        <f t="shared" si="57"/>
        <v>4</v>
      </c>
      <c r="B16" s="34"/>
      <c r="C16" s="18"/>
      <c r="D16" s="19"/>
      <c r="E16" s="48"/>
      <c r="F16" s="49"/>
      <c r="G16" s="49"/>
      <c r="H16" s="20"/>
      <c r="I16" s="35"/>
      <c r="J16" s="36"/>
      <c r="K16" s="23">
        <f t="shared" si="0"/>
        <v>0</v>
      </c>
      <c r="L16" s="23">
        <f t="shared" si="1"/>
        <v>0</v>
      </c>
      <c r="M16" s="72"/>
      <c r="N16" s="73"/>
      <c r="O16" s="74"/>
      <c r="P16" s="44"/>
      <c r="Q16" s="46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7"/>
      <c r="AE16" s="25" t="e">
        <f t="shared" si="58"/>
        <v>#DIV/0!</v>
      </c>
      <c r="AF16" s="28" t="e">
        <f t="shared" si="59"/>
        <v>#DIV/0!</v>
      </c>
      <c r="AG16" s="29" t="e">
        <f t="shared" si="60"/>
        <v>#DIV/0!</v>
      </c>
      <c r="AH16" s="30" t="e">
        <f t="shared" si="2"/>
        <v>#DIV/0!</v>
      </c>
      <c r="AI16" s="31" t="e">
        <f t="shared" si="3"/>
        <v>#DIV/0!</v>
      </c>
      <c r="AJ16" s="31" t="e">
        <f t="shared" si="4"/>
        <v>#DIV/0!</v>
      </c>
      <c r="AK16" s="32">
        <f t="shared" si="5"/>
        <v>1</v>
      </c>
      <c r="AL16" s="32">
        <f t="shared" si="6"/>
        <v>1</v>
      </c>
      <c r="AM16" s="32">
        <f t="shared" si="7"/>
        <v>1</v>
      </c>
      <c r="AN16" s="32">
        <f t="shared" si="8"/>
        <v>1</v>
      </c>
      <c r="AO16" s="32">
        <f t="shared" si="9"/>
        <v>1</v>
      </c>
      <c r="AP16" s="32">
        <f t="shared" si="10"/>
        <v>1</v>
      </c>
      <c r="AQ16" s="32">
        <f t="shared" si="11"/>
        <v>1</v>
      </c>
      <c r="AR16" s="32">
        <f t="shared" si="12"/>
        <v>1</v>
      </c>
      <c r="AS16" s="32">
        <f t="shared" si="13"/>
        <v>1</v>
      </c>
      <c r="AT16" s="32">
        <f t="shared" si="14"/>
        <v>1</v>
      </c>
      <c r="AU16" s="32">
        <f t="shared" si="15"/>
        <v>0</v>
      </c>
      <c r="AV16" s="32">
        <f t="shared" si="16"/>
        <v>0</v>
      </c>
      <c r="AW16" s="32">
        <f t="shared" si="17"/>
        <v>0</v>
      </c>
      <c r="AX16" s="32">
        <f t="shared" si="18"/>
        <v>0</v>
      </c>
      <c r="AY16" s="32">
        <f t="shared" si="19"/>
        <v>0</v>
      </c>
      <c r="AZ16" s="32">
        <f t="shared" si="20"/>
        <v>0</v>
      </c>
      <c r="BA16" s="32">
        <f t="shared" si="21"/>
        <v>0</v>
      </c>
      <c r="BB16" s="32">
        <f t="shared" si="22"/>
        <v>0</v>
      </c>
      <c r="BC16" s="32">
        <f t="shared" si="23"/>
        <v>0</v>
      </c>
      <c r="BD16" s="32">
        <f t="shared" si="24"/>
        <v>0</v>
      </c>
      <c r="BE16" s="32">
        <f t="shared" si="25"/>
        <v>0</v>
      </c>
      <c r="BF16" s="32">
        <f t="shared" si="26"/>
        <v>0</v>
      </c>
      <c r="BG16" s="32">
        <f t="shared" si="27"/>
        <v>0</v>
      </c>
      <c r="BH16" s="32">
        <f t="shared" si="28"/>
        <v>0</v>
      </c>
      <c r="BI16" s="32">
        <f t="shared" si="29"/>
        <v>0</v>
      </c>
      <c r="BJ16" s="32">
        <f t="shared" si="30"/>
        <v>0</v>
      </c>
      <c r="BK16" s="32">
        <f t="shared" si="31"/>
        <v>0</v>
      </c>
      <c r="BL16" s="32">
        <f t="shared" si="32"/>
        <v>0</v>
      </c>
      <c r="BM16" s="32">
        <f t="shared" si="33"/>
        <v>0</v>
      </c>
      <c r="BN16" s="32">
        <f t="shared" si="34"/>
        <v>0</v>
      </c>
      <c r="BO16" s="32">
        <f t="shared" si="35"/>
        <v>1</v>
      </c>
      <c r="BP16" s="32">
        <f t="shared" si="36"/>
        <v>1</v>
      </c>
      <c r="BQ16" s="32">
        <f t="shared" si="37"/>
        <v>1</v>
      </c>
      <c r="BR16" s="32">
        <f t="shared" si="38"/>
        <v>1</v>
      </c>
      <c r="BS16" s="32">
        <f t="shared" si="39"/>
        <v>1</v>
      </c>
      <c r="BT16" s="32">
        <f t="shared" si="40"/>
        <v>1</v>
      </c>
      <c r="BU16" s="32">
        <f t="shared" si="41"/>
        <v>1</v>
      </c>
      <c r="BV16" s="32">
        <f t="shared" si="42"/>
        <v>1</v>
      </c>
      <c r="BW16" s="32">
        <f t="shared" si="43"/>
        <v>1</v>
      </c>
      <c r="BX16" s="32">
        <f t="shared" si="44"/>
        <v>1</v>
      </c>
      <c r="BY16" s="32">
        <f t="shared" si="45"/>
        <v>2</v>
      </c>
      <c r="BZ16" s="32">
        <f t="shared" si="46"/>
        <v>2</v>
      </c>
      <c r="CA16" s="32">
        <f t="shared" si="47"/>
        <v>2</v>
      </c>
      <c r="CB16" s="32">
        <f t="shared" si="48"/>
        <v>2</v>
      </c>
      <c r="CC16" s="32">
        <f t="shared" si="49"/>
        <v>2</v>
      </c>
      <c r="CD16" s="32">
        <f t="shared" si="50"/>
        <v>2</v>
      </c>
      <c r="CE16" s="32">
        <f t="shared" si="51"/>
        <v>2</v>
      </c>
      <c r="CF16" s="32">
        <f t="shared" si="52"/>
        <v>2</v>
      </c>
      <c r="CG16" s="32">
        <f t="shared" si="53"/>
        <v>2</v>
      </c>
      <c r="CH16" s="32">
        <f t="shared" si="54"/>
        <v>2</v>
      </c>
      <c r="CI16" s="47">
        <f t="shared" si="55"/>
        <v>1024</v>
      </c>
      <c r="CJ16" s="47"/>
      <c r="CK16" s="31">
        <f t="shared" si="56"/>
        <v>0</v>
      </c>
    </row>
    <row r="17" spans="1:89" s="31" customFormat="1" ht="27" thickBot="1" x14ac:dyDescent="0.3">
      <c r="A17" s="33">
        <f t="shared" si="57"/>
        <v>5</v>
      </c>
      <c r="B17" s="34"/>
      <c r="C17" s="18"/>
      <c r="D17" s="19"/>
      <c r="E17" s="48"/>
      <c r="F17" s="49"/>
      <c r="G17" s="49"/>
      <c r="H17" s="20"/>
      <c r="I17" s="35"/>
      <c r="J17" s="36"/>
      <c r="K17" s="23">
        <f t="shared" si="0"/>
        <v>0</v>
      </c>
      <c r="L17" s="23">
        <f t="shared" si="1"/>
        <v>0</v>
      </c>
      <c r="M17" s="44"/>
      <c r="N17" s="45"/>
      <c r="O17" s="46"/>
      <c r="P17" s="44"/>
      <c r="Q17" s="46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7"/>
      <c r="AE17" s="25" t="e">
        <f t="shared" si="58"/>
        <v>#DIV/0!</v>
      </c>
      <c r="AF17" s="28" t="e">
        <f t="shared" si="59"/>
        <v>#DIV/0!</v>
      </c>
      <c r="AG17" s="29" t="e">
        <f t="shared" si="60"/>
        <v>#DIV/0!</v>
      </c>
      <c r="AH17" s="30" t="e">
        <f t="shared" si="2"/>
        <v>#DIV/0!</v>
      </c>
      <c r="AI17" s="31" t="e">
        <f t="shared" si="3"/>
        <v>#DIV/0!</v>
      </c>
      <c r="AJ17" s="31" t="e">
        <f t="shared" si="4"/>
        <v>#DIV/0!</v>
      </c>
      <c r="AK17" s="32">
        <f t="shared" si="5"/>
        <v>1</v>
      </c>
      <c r="AL17" s="32">
        <f t="shared" si="6"/>
        <v>1</v>
      </c>
      <c r="AM17" s="32">
        <f t="shared" si="7"/>
        <v>1</v>
      </c>
      <c r="AN17" s="32">
        <f t="shared" si="8"/>
        <v>1</v>
      </c>
      <c r="AO17" s="32">
        <f t="shared" si="9"/>
        <v>1</v>
      </c>
      <c r="AP17" s="32">
        <f t="shared" si="10"/>
        <v>1</v>
      </c>
      <c r="AQ17" s="32">
        <f t="shared" si="11"/>
        <v>1</v>
      </c>
      <c r="AR17" s="32">
        <f t="shared" si="12"/>
        <v>1</v>
      </c>
      <c r="AS17" s="32">
        <f t="shared" si="13"/>
        <v>1</v>
      </c>
      <c r="AT17" s="32">
        <f t="shared" si="14"/>
        <v>1</v>
      </c>
      <c r="AU17" s="32">
        <f t="shared" si="15"/>
        <v>0</v>
      </c>
      <c r="AV17" s="32">
        <f t="shared" si="16"/>
        <v>0</v>
      </c>
      <c r="AW17" s="32">
        <f t="shared" si="17"/>
        <v>0</v>
      </c>
      <c r="AX17" s="32">
        <f t="shared" si="18"/>
        <v>0</v>
      </c>
      <c r="AY17" s="32">
        <f t="shared" si="19"/>
        <v>0</v>
      </c>
      <c r="AZ17" s="32">
        <f t="shared" si="20"/>
        <v>0</v>
      </c>
      <c r="BA17" s="32">
        <f t="shared" si="21"/>
        <v>0</v>
      </c>
      <c r="BB17" s="32">
        <f t="shared" si="22"/>
        <v>0</v>
      </c>
      <c r="BC17" s="32">
        <f t="shared" si="23"/>
        <v>0</v>
      </c>
      <c r="BD17" s="32">
        <f t="shared" si="24"/>
        <v>0</v>
      </c>
      <c r="BE17" s="32">
        <f t="shared" si="25"/>
        <v>0</v>
      </c>
      <c r="BF17" s="32">
        <f t="shared" si="26"/>
        <v>0</v>
      </c>
      <c r="BG17" s="32">
        <f t="shared" si="27"/>
        <v>0</v>
      </c>
      <c r="BH17" s="32">
        <f t="shared" si="28"/>
        <v>0</v>
      </c>
      <c r="BI17" s="32">
        <f t="shared" si="29"/>
        <v>0</v>
      </c>
      <c r="BJ17" s="32">
        <f t="shared" si="30"/>
        <v>0</v>
      </c>
      <c r="BK17" s="32">
        <f t="shared" si="31"/>
        <v>0</v>
      </c>
      <c r="BL17" s="32">
        <f t="shared" si="32"/>
        <v>0</v>
      </c>
      <c r="BM17" s="32">
        <f t="shared" si="33"/>
        <v>0</v>
      </c>
      <c r="BN17" s="32">
        <f t="shared" si="34"/>
        <v>0</v>
      </c>
      <c r="BO17" s="32">
        <f t="shared" si="35"/>
        <v>1</v>
      </c>
      <c r="BP17" s="32">
        <f t="shared" si="36"/>
        <v>1</v>
      </c>
      <c r="BQ17" s="32">
        <f t="shared" si="37"/>
        <v>1</v>
      </c>
      <c r="BR17" s="32">
        <f t="shared" si="38"/>
        <v>1</v>
      </c>
      <c r="BS17" s="32">
        <f t="shared" si="39"/>
        <v>1</v>
      </c>
      <c r="BT17" s="32">
        <f t="shared" si="40"/>
        <v>1</v>
      </c>
      <c r="BU17" s="32">
        <f t="shared" si="41"/>
        <v>1</v>
      </c>
      <c r="BV17" s="32">
        <f t="shared" si="42"/>
        <v>1</v>
      </c>
      <c r="BW17" s="32">
        <f t="shared" si="43"/>
        <v>1</v>
      </c>
      <c r="BX17" s="32">
        <f t="shared" si="44"/>
        <v>1</v>
      </c>
      <c r="BY17" s="32">
        <f t="shared" si="45"/>
        <v>2</v>
      </c>
      <c r="BZ17" s="32">
        <f t="shared" si="46"/>
        <v>2</v>
      </c>
      <c r="CA17" s="32">
        <f t="shared" si="47"/>
        <v>2</v>
      </c>
      <c r="CB17" s="32">
        <f t="shared" si="48"/>
        <v>2</v>
      </c>
      <c r="CC17" s="32">
        <f t="shared" si="49"/>
        <v>2</v>
      </c>
      <c r="CD17" s="32">
        <f t="shared" si="50"/>
        <v>2</v>
      </c>
      <c r="CE17" s="32">
        <f t="shared" si="51"/>
        <v>2</v>
      </c>
      <c r="CF17" s="32">
        <f t="shared" si="52"/>
        <v>2</v>
      </c>
      <c r="CG17" s="32">
        <f t="shared" si="53"/>
        <v>2</v>
      </c>
      <c r="CH17" s="32">
        <f t="shared" si="54"/>
        <v>2</v>
      </c>
      <c r="CI17" s="47">
        <f t="shared" si="55"/>
        <v>1024</v>
      </c>
      <c r="CJ17" s="47"/>
      <c r="CK17" s="31">
        <f t="shared" si="56"/>
        <v>0</v>
      </c>
    </row>
    <row r="18" spans="1:89" s="31" customFormat="1" ht="27" thickBot="1" x14ac:dyDescent="0.3">
      <c r="A18" s="33">
        <f t="shared" si="57"/>
        <v>6</v>
      </c>
      <c r="B18" s="34"/>
      <c r="C18" s="18"/>
      <c r="D18" s="19"/>
      <c r="E18" s="48"/>
      <c r="F18" s="49"/>
      <c r="G18" s="49"/>
      <c r="H18" s="20"/>
      <c r="I18" s="35"/>
      <c r="J18" s="36"/>
      <c r="K18" s="23">
        <f t="shared" si="0"/>
        <v>0</v>
      </c>
      <c r="L18" s="23">
        <f t="shared" si="1"/>
        <v>0</v>
      </c>
      <c r="M18" s="44"/>
      <c r="N18" s="45"/>
      <c r="O18" s="46"/>
      <c r="P18" s="44"/>
      <c r="Q18" s="46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7"/>
      <c r="AE18" s="25" t="e">
        <f t="shared" si="58"/>
        <v>#DIV/0!</v>
      </c>
      <c r="AF18" s="28" t="e">
        <f t="shared" si="59"/>
        <v>#DIV/0!</v>
      </c>
      <c r="AG18" s="29" t="e">
        <f t="shared" si="60"/>
        <v>#DIV/0!</v>
      </c>
      <c r="AH18" s="30" t="e">
        <f t="shared" si="2"/>
        <v>#DIV/0!</v>
      </c>
      <c r="AI18" s="31" t="e">
        <f t="shared" si="3"/>
        <v>#DIV/0!</v>
      </c>
      <c r="AJ18" s="31" t="e">
        <f t="shared" si="4"/>
        <v>#DIV/0!</v>
      </c>
      <c r="AK18" s="32">
        <f t="shared" si="5"/>
        <v>1</v>
      </c>
      <c r="AL18" s="32">
        <f t="shared" si="6"/>
        <v>1</v>
      </c>
      <c r="AM18" s="32">
        <f t="shared" si="7"/>
        <v>1</v>
      </c>
      <c r="AN18" s="32">
        <f t="shared" si="8"/>
        <v>1</v>
      </c>
      <c r="AO18" s="32">
        <f t="shared" si="9"/>
        <v>1</v>
      </c>
      <c r="AP18" s="32">
        <f t="shared" si="10"/>
        <v>1</v>
      </c>
      <c r="AQ18" s="32">
        <f t="shared" si="11"/>
        <v>1</v>
      </c>
      <c r="AR18" s="32">
        <f t="shared" si="12"/>
        <v>1</v>
      </c>
      <c r="AS18" s="32">
        <f t="shared" si="13"/>
        <v>1</v>
      </c>
      <c r="AT18" s="32">
        <f t="shared" si="14"/>
        <v>1</v>
      </c>
      <c r="AU18" s="32">
        <f t="shared" si="15"/>
        <v>0</v>
      </c>
      <c r="AV18" s="32">
        <f t="shared" si="16"/>
        <v>0</v>
      </c>
      <c r="AW18" s="32">
        <f t="shared" si="17"/>
        <v>0</v>
      </c>
      <c r="AX18" s="32">
        <f t="shared" si="18"/>
        <v>0</v>
      </c>
      <c r="AY18" s="32">
        <f t="shared" si="19"/>
        <v>0</v>
      </c>
      <c r="AZ18" s="32">
        <f t="shared" si="20"/>
        <v>0</v>
      </c>
      <c r="BA18" s="32">
        <f t="shared" si="21"/>
        <v>0</v>
      </c>
      <c r="BB18" s="32">
        <f t="shared" si="22"/>
        <v>0</v>
      </c>
      <c r="BC18" s="32">
        <f t="shared" si="23"/>
        <v>0</v>
      </c>
      <c r="BD18" s="32">
        <f t="shared" si="24"/>
        <v>0</v>
      </c>
      <c r="BE18" s="32">
        <f t="shared" si="25"/>
        <v>0</v>
      </c>
      <c r="BF18" s="32">
        <f t="shared" si="26"/>
        <v>0</v>
      </c>
      <c r="BG18" s="32">
        <f t="shared" si="27"/>
        <v>0</v>
      </c>
      <c r="BH18" s="32">
        <f t="shared" si="28"/>
        <v>0</v>
      </c>
      <c r="BI18" s="32">
        <f t="shared" si="29"/>
        <v>0</v>
      </c>
      <c r="BJ18" s="32">
        <f t="shared" si="30"/>
        <v>0</v>
      </c>
      <c r="BK18" s="32">
        <f t="shared" si="31"/>
        <v>0</v>
      </c>
      <c r="BL18" s="32">
        <f t="shared" si="32"/>
        <v>0</v>
      </c>
      <c r="BM18" s="32">
        <f t="shared" si="33"/>
        <v>0</v>
      </c>
      <c r="BN18" s="32">
        <f t="shared" si="34"/>
        <v>0</v>
      </c>
      <c r="BO18" s="32">
        <f t="shared" si="35"/>
        <v>1</v>
      </c>
      <c r="BP18" s="32">
        <f t="shared" si="36"/>
        <v>1</v>
      </c>
      <c r="BQ18" s="32">
        <f t="shared" si="37"/>
        <v>1</v>
      </c>
      <c r="BR18" s="32">
        <f t="shared" si="38"/>
        <v>1</v>
      </c>
      <c r="BS18" s="32">
        <f t="shared" si="39"/>
        <v>1</v>
      </c>
      <c r="BT18" s="32">
        <f t="shared" si="40"/>
        <v>1</v>
      </c>
      <c r="BU18" s="32">
        <f t="shared" si="41"/>
        <v>1</v>
      </c>
      <c r="BV18" s="32">
        <f t="shared" si="42"/>
        <v>1</v>
      </c>
      <c r="BW18" s="32">
        <f t="shared" si="43"/>
        <v>1</v>
      </c>
      <c r="BX18" s="32">
        <f t="shared" si="44"/>
        <v>1</v>
      </c>
      <c r="BY18" s="32">
        <f t="shared" si="45"/>
        <v>2</v>
      </c>
      <c r="BZ18" s="32">
        <f t="shared" si="46"/>
        <v>2</v>
      </c>
      <c r="CA18" s="32">
        <f t="shared" si="47"/>
        <v>2</v>
      </c>
      <c r="CB18" s="32">
        <f t="shared" si="48"/>
        <v>2</v>
      </c>
      <c r="CC18" s="32">
        <f t="shared" si="49"/>
        <v>2</v>
      </c>
      <c r="CD18" s="32">
        <f t="shared" si="50"/>
        <v>2</v>
      </c>
      <c r="CE18" s="32">
        <f t="shared" si="51"/>
        <v>2</v>
      </c>
      <c r="CF18" s="32">
        <f t="shared" si="52"/>
        <v>2</v>
      </c>
      <c r="CG18" s="32">
        <f t="shared" si="53"/>
        <v>2</v>
      </c>
      <c r="CH18" s="32">
        <f t="shared" si="54"/>
        <v>2</v>
      </c>
      <c r="CI18" s="47">
        <f t="shared" si="55"/>
        <v>1024</v>
      </c>
      <c r="CJ18" s="47"/>
      <c r="CK18" s="31">
        <f t="shared" si="56"/>
        <v>0</v>
      </c>
    </row>
    <row r="19" spans="1:89" s="31" customFormat="1" ht="27" thickBot="1" x14ac:dyDescent="0.3">
      <c r="A19" s="33">
        <f t="shared" si="57"/>
        <v>7</v>
      </c>
      <c r="B19" s="34"/>
      <c r="C19" s="18"/>
      <c r="D19" s="19"/>
      <c r="E19" s="48"/>
      <c r="F19" s="49"/>
      <c r="G19" s="49"/>
      <c r="H19" s="20"/>
      <c r="I19" s="35"/>
      <c r="J19" s="36"/>
      <c r="K19" s="23">
        <f t="shared" si="0"/>
        <v>0</v>
      </c>
      <c r="L19" s="23">
        <f t="shared" si="1"/>
        <v>0</v>
      </c>
      <c r="M19" s="44"/>
      <c r="N19" s="45"/>
      <c r="O19" s="46"/>
      <c r="P19" s="44"/>
      <c r="Q19" s="46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7"/>
      <c r="AE19" s="25" t="e">
        <f t="shared" si="58"/>
        <v>#DIV/0!</v>
      </c>
      <c r="AF19" s="28" t="e">
        <f t="shared" si="59"/>
        <v>#DIV/0!</v>
      </c>
      <c r="AG19" s="29" t="e">
        <f t="shared" si="60"/>
        <v>#DIV/0!</v>
      </c>
      <c r="AH19" s="30" t="e">
        <f t="shared" si="2"/>
        <v>#DIV/0!</v>
      </c>
      <c r="AI19" s="31" t="e">
        <f t="shared" si="3"/>
        <v>#DIV/0!</v>
      </c>
      <c r="AJ19" s="31" t="e">
        <f t="shared" si="4"/>
        <v>#DIV/0!</v>
      </c>
      <c r="AK19" s="32">
        <f t="shared" si="5"/>
        <v>1</v>
      </c>
      <c r="AL19" s="32">
        <f t="shared" si="6"/>
        <v>1</v>
      </c>
      <c r="AM19" s="32">
        <f t="shared" si="7"/>
        <v>1</v>
      </c>
      <c r="AN19" s="32">
        <f t="shared" si="8"/>
        <v>1</v>
      </c>
      <c r="AO19" s="32">
        <f t="shared" si="9"/>
        <v>1</v>
      </c>
      <c r="AP19" s="32">
        <f t="shared" si="10"/>
        <v>1</v>
      </c>
      <c r="AQ19" s="32">
        <f t="shared" si="11"/>
        <v>1</v>
      </c>
      <c r="AR19" s="32">
        <f t="shared" si="12"/>
        <v>1</v>
      </c>
      <c r="AS19" s="32">
        <f t="shared" si="13"/>
        <v>1</v>
      </c>
      <c r="AT19" s="32">
        <f t="shared" si="14"/>
        <v>1</v>
      </c>
      <c r="AU19" s="32">
        <f t="shared" si="15"/>
        <v>0</v>
      </c>
      <c r="AV19" s="32">
        <f t="shared" si="16"/>
        <v>0</v>
      </c>
      <c r="AW19" s="32">
        <f t="shared" si="17"/>
        <v>0</v>
      </c>
      <c r="AX19" s="32">
        <f t="shared" si="18"/>
        <v>0</v>
      </c>
      <c r="AY19" s="32">
        <f t="shared" si="19"/>
        <v>0</v>
      </c>
      <c r="AZ19" s="32">
        <f t="shared" si="20"/>
        <v>0</v>
      </c>
      <c r="BA19" s="32">
        <f t="shared" si="21"/>
        <v>0</v>
      </c>
      <c r="BB19" s="32">
        <f t="shared" si="22"/>
        <v>0</v>
      </c>
      <c r="BC19" s="32">
        <f t="shared" si="23"/>
        <v>0</v>
      </c>
      <c r="BD19" s="32">
        <f t="shared" si="24"/>
        <v>0</v>
      </c>
      <c r="BE19" s="32">
        <f t="shared" si="25"/>
        <v>0</v>
      </c>
      <c r="BF19" s="32">
        <f t="shared" si="26"/>
        <v>0</v>
      </c>
      <c r="BG19" s="32">
        <f t="shared" si="27"/>
        <v>0</v>
      </c>
      <c r="BH19" s="32">
        <f t="shared" si="28"/>
        <v>0</v>
      </c>
      <c r="BI19" s="32">
        <f t="shared" si="29"/>
        <v>0</v>
      </c>
      <c r="BJ19" s="32">
        <f t="shared" si="30"/>
        <v>0</v>
      </c>
      <c r="BK19" s="32">
        <f t="shared" si="31"/>
        <v>0</v>
      </c>
      <c r="BL19" s="32">
        <f t="shared" si="32"/>
        <v>0</v>
      </c>
      <c r="BM19" s="32">
        <f t="shared" si="33"/>
        <v>0</v>
      </c>
      <c r="BN19" s="32">
        <f t="shared" si="34"/>
        <v>0</v>
      </c>
      <c r="BO19" s="32">
        <f t="shared" si="35"/>
        <v>1</v>
      </c>
      <c r="BP19" s="32">
        <f t="shared" si="36"/>
        <v>1</v>
      </c>
      <c r="BQ19" s="32">
        <f t="shared" si="37"/>
        <v>1</v>
      </c>
      <c r="BR19" s="32">
        <f t="shared" si="38"/>
        <v>1</v>
      </c>
      <c r="BS19" s="32">
        <f t="shared" si="39"/>
        <v>1</v>
      </c>
      <c r="BT19" s="32">
        <f t="shared" si="40"/>
        <v>1</v>
      </c>
      <c r="BU19" s="32">
        <f t="shared" si="41"/>
        <v>1</v>
      </c>
      <c r="BV19" s="32">
        <f t="shared" si="42"/>
        <v>1</v>
      </c>
      <c r="BW19" s="32">
        <f t="shared" si="43"/>
        <v>1</v>
      </c>
      <c r="BX19" s="32">
        <f t="shared" si="44"/>
        <v>1</v>
      </c>
      <c r="BY19" s="32">
        <f t="shared" si="45"/>
        <v>2</v>
      </c>
      <c r="BZ19" s="32">
        <f t="shared" si="46"/>
        <v>2</v>
      </c>
      <c r="CA19" s="32">
        <f t="shared" si="47"/>
        <v>2</v>
      </c>
      <c r="CB19" s="32">
        <f t="shared" si="48"/>
        <v>2</v>
      </c>
      <c r="CC19" s="32">
        <f t="shared" si="49"/>
        <v>2</v>
      </c>
      <c r="CD19" s="32">
        <f t="shared" si="50"/>
        <v>2</v>
      </c>
      <c r="CE19" s="32">
        <f t="shared" si="51"/>
        <v>2</v>
      </c>
      <c r="CF19" s="32">
        <f t="shared" si="52"/>
        <v>2</v>
      </c>
      <c r="CG19" s="32">
        <f t="shared" si="53"/>
        <v>2</v>
      </c>
      <c r="CH19" s="32">
        <f t="shared" si="54"/>
        <v>2</v>
      </c>
      <c r="CI19" s="47">
        <f t="shared" si="55"/>
        <v>1024</v>
      </c>
      <c r="CJ19" s="47"/>
      <c r="CK19" s="31">
        <f t="shared" si="56"/>
        <v>0</v>
      </c>
    </row>
    <row r="20" spans="1:89" s="31" customFormat="1" ht="27" thickBot="1" x14ac:dyDescent="0.3">
      <c r="A20" s="33">
        <f t="shared" si="57"/>
        <v>8</v>
      </c>
      <c r="B20" s="34"/>
      <c r="C20" s="18"/>
      <c r="D20" s="19"/>
      <c r="E20" s="48"/>
      <c r="F20" s="49"/>
      <c r="G20" s="49"/>
      <c r="H20" s="20"/>
      <c r="I20" s="35"/>
      <c r="J20" s="36"/>
      <c r="K20" s="23">
        <f t="shared" si="0"/>
        <v>0</v>
      </c>
      <c r="L20" s="23">
        <f t="shared" si="1"/>
        <v>0</v>
      </c>
      <c r="M20" s="44"/>
      <c r="N20" s="45"/>
      <c r="O20" s="46"/>
      <c r="P20" s="44"/>
      <c r="Q20" s="46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7"/>
      <c r="AE20" s="25" t="e">
        <f t="shared" si="58"/>
        <v>#DIV/0!</v>
      </c>
      <c r="AF20" s="28" t="e">
        <f t="shared" si="59"/>
        <v>#DIV/0!</v>
      </c>
      <c r="AG20" s="29" t="e">
        <f t="shared" si="60"/>
        <v>#DIV/0!</v>
      </c>
      <c r="AH20" s="30" t="e">
        <f t="shared" si="2"/>
        <v>#DIV/0!</v>
      </c>
      <c r="AI20" s="31" t="e">
        <f t="shared" si="3"/>
        <v>#DIV/0!</v>
      </c>
      <c r="AJ20" s="31" t="e">
        <f t="shared" si="4"/>
        <v>#DIV/0!</v>
      </c>
      <c r="AK20" s="32">
        <f t="shared" si="5"/>
        <v>1</v>
      </c>
      <c r="AL20" s="32">
        <f t="shared" si="6"/>
        <v>1</v>
      </c>
      <c r="AM20" s="32">
        <f t="shared" si="7"/>
        <v>1</v>
      </c>
      <c r="AN20" s="32">
        <f t="shared" si="8"/>
        <v>1</v>
      </c>
      <c r="AO20" s="32">
        <f t="shared" si="9"/>
        <v>1</v>
      </c>
      <c r="AP20" s="32">
        <f t="shared" si="10"/>
        <v>1</v>
      </c>
      <c r="AQ20" s="32">
        <f t="shared" si="11"/>
        <v>1</v>
      </c>
      <c r="AR20" s="32">
        <f t="shared" si="12"/>
        <v>1</v>
      </c>
      <c r="AS20" s="32">
        <f t="shared" si="13"/>
        <v>1</v>
      </c>
      <c r="AT20" s="32">
        <f t="shared" si="14"/>
        <v>1</v>
      </c>
      <c r="AU20" s="32">
        <f t="shared" si="15"/>
        <v>0</v>
      </c>
      <c r="AV20" s="32">
        <f t="shared" si="16"/>
        <v>0</v>
      </c>
      <c r="AW20" s="32">
        <f t="shared" si="17"/>
        <v>0</v>
      </c>
      <c r="AX20" s="32">
        <f t="shared" si="18"/>
        <v>0</v>
      </c>
      <c r="AY20" s="32">
        <f t="shared" si="19"/>
        <v>0</v>
      </c>
      <c r="AZ20" s="32">
        <f t="shared" si="20"/>
        <v>0</v>
      </c>
      <c r="BA20" s="32">
        <f t="shared" si="21"/>
        <v>0</v>
      </c>
      <c r="BB20" s="32">
        <f t="shared" si="22"/>
        <v>0</v>
      </c>
      <c r="BC20" s="32">
        <f t="shared" si="23"/>
        <v>0</v>
      </c>
      <c r="BD20" s="32">
        <f t="shared" si="24"/>
        <v>0</v>
      </c>
      <c r="BE20" s="32">
        <f t="shared" si="25"/>
        <v>0</v>
      </c>
      <c r="BF20" s="32">
        <f t="shared" si="26"/>
        <v>0</v>
      </c>
      <c r="BG20" s="32">
        <f t="shared" si="27"/>
        <v>0</v>
      </c>
      <c r="BH20" s="32">
        <f t="shared" si="28"/>
        <v>0</v>
      </c>
      <c r="BI20" s="32">
        <f t="shared" si="29"/>
        <v>0</v>
      </c>
      <c r="BJ20" s="32">
        <f t="shared" si="30"/>
        <v>0</v>
      </c>
      <c r="BK20" s="32">
        <f t="shared" si="31"/>
        <v>0</v>
      </c>
      <c r="BL20" s="32">
        <f t="shared" si="32"/>
        <v>0</v>
      </c>
      <c r="BM20" s="32">
        <f t="shared" si="33"/>
        <v>0</v>
      </c>
      <c r="BN20" s="32">
        <f t="shared" si="34"/>
        <v>0</v>
      </c>
      <c r="BO20" s="32">
        <f t="shared" si="35"/>
        <v>1</v>
      </c>
      <c r="BP20" s="32">
        <f t="shared" si="36"/>
        <v>1</v>
      </c>
      <c r="BQ20" s="32">
        <f t="shared" si="37"/>
        <v>1</v>
      </c>
      <c r="BR20" s="32">
        <f t="shared" si="38"/>
        <v>1</v>
      </c>
      <c r="BS20" s="32">
        <f t="shared" si="39"/>
        <v>1</v>
      </c>
      <c r="BT20" s="32">
        <f t="shared" si="40"/>
        <v>1</v>
      </c>
      <c r="BU20" s="32">
        <f t="shared" si="41"/>
        <v>1</v>
      </c>
      <c r="BV20" s="32">
        <f t="shared" si="42"/>
        <v>1</v>
      </c>
      <c r="BW20" s="32">
        <f t="shared" si="43"/>
        <v>1</v>
      </c>
      <c r="BX20" s="32">
        <f t="shared" si="44"/>
        <v>1</v>
      </c>
      <c r="BY20" s="32">
        <f t="shared" si="45"/>
        <v>2</v>
      </c>
      <c r="BZ20" s="32">
        <f t="shared" si="46"/>
        <v>2</v>
      </c>
      <c r="CA20" s="32">
        <f t="shared" si="47"/>
        <v>2</v>
      </c>
      <c r="CB20" s="32">
        <f t="shared" si="48"/>
        <v>2</v>
      </c>
      <c r="CC20" s="32">
        <f t="shared" si="49"/>
        <v>2</v>
      </c>
      <c r="CD20" s="32">
        <f t="shared" si="50"/>
        <v>2</v>
      </c>
      <c r="CE20" s="32">
        <f t="shared" si="51"/>
        <v>2</v>
      </c>
      <c r="CF20" s="32">
        <f t="shared" si="52"/>
        <v>2</v>
      </c>
      <c r="CG20" s="32">
        <f t="shared" si="53"/>
        <v>2</v>
      </c>
      <c r="CH20" s="32">
        <f t="shared" si="54"/>
        <v>2</v>
      </c>
      <c r="CI20" s="47">
        <f t="shared" si="55"/>
        <v>1024</v>
      </c>
      <c r="CJ20" s="47"/>
      <c r="CK20" s="31">
        <f t="shared" si="56"/>
        <v>0</v>
      </c>
    </row>
    <row r="21" spans="1:89" s="31" customFormat="1" ht="27" thickBot="1" x14ac:dyDescent="0.3">
      <c r="A21" s="33">
        <f t="shared" si="57"/>
        <v>9</v>
      </c>
      <c r="B21" s="34"/>
      <c r="C21" s="18"/>
      <c r="D21" s="19"/>
      <c r="E21" s="48"/>
      <c r="F21" s="49"/>
      <c r="G21" s="49"/>
      <c r="H21" s="20"/>
      <c r="I21" s="35"/>
      <c r="J21" s="36"/>
      <c r="K21" s="23">
        <f t="shared" si="0"/>
        <v>0</v>
      </c>
      <c r="L21" s="23">
        <f t="shared" si="1"/>
        <v>0</v>
      </c>
      <c r="M21" s="44"/>
      <c r="N21" s="45"/>
      <c r="O21" s="46"/>
      <c r="P21" s="44"/>
      <c r="Q21" s="46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7"/>
      <c r="AE21" s="25" t="e">
        <f t="shared" si="58"/>
        <v>#DIV/0!</v>
      </c>
      <c r="AF21" s="28" t="e">
        <f t="shared" si="59"/>
        <v>#DIV/0!</v>
      </c>
      <c r="AG21" s="29" t="e">
        <f t="shared" si="60"/>
        <v>#DIV/0!</v>
      </c>
      <c r="AH21" s="30" t="e">
        <f t="shared" si="2"/>
        <v>#DIV/0!</v>
      </c>
      <c r="AI21" s="31" t="e">
        <f t="shared" si="3"/>
        <v>#DIV/0!</v>
      </c>
      <c r="AJ21" s="31" t="e">
        <f t="shared" si="4"/>
        <v>#DIV/0!</v>
      </c>
      <c r="AK21" s="32">
        <f t="shared" si="5"/>
        <v>1</v>
      </c>
      <c r="AL21" s="32">
        <f t="shared" si="6"/>
        <v>1</v>
      </c>
      <c r="AM21" s="32">
        <f t="shared" si="7"/>
        <v>1</v>
      </c>
      <c r="AN21" s="32">
        <f t="shared" si="8"/>
        <v>1</v>
      </c>
      <c r="AO21" s="32">
        <f t="shared" si="9"/>
        <v>1</v>
      </c>
      <c r="AP21" s="32">
        <f t="shared" si="10"/>
        <v>1</v>
      </c>
      <c r="AQ21" s="32">
        <f t="shared" si="11"/>
        <v>1</v>
      </c>
      <c r="AR21" s="32">
        <f t="shared" si="12"/>
        <v>1</v>
      </c>
      <c r="AS21" s="32">
        <f t="shared" si="13"/>
        <v>1</v>
      </c>
      <c r="AT21" s="32">
        <f t="shared" si="14"/>
        <v>1</v>
      </c>
      <c r="AU21" s="32">
        <f t="shared" si="15"/>
        <v>0</v>
      </c>
      <c r="AV21" s="32">
        <f t="shared" si="16"/>
        <v>0</v>
      </c>
      <c r="AW21" s="32">
        <f t="shared" si="17"/>
        <v>0</v>
      </c>
      <c r="AX21" s="32">
        <f t="shared" si="18"/>
        <v>0</v>
      </c>
      <c r="AY21" s="32">
        <f t="shared" si="19"/>
        <v>0</v>
      </c>
      <c r="AZ21" s="32">
        <f t="shared" si="20"/>
        <v>0</v>
      </c>
      <c r="BA21" s="32">
        <f t="shared" si="21"/>
        <v>0</v>
      </c>
      <c r="BB21" s="32">
        <f t="shared" si="22"/>
        <v>0</v>
      </c>
      <c r="BC21" s="32">
        <f t="shared" si="23"/>
        <v>0</v>
      </c>
      <c r="BD21" s="32">
        <f t="shared" si="24"/>
        <v>0</v>
      </c>
      <c r="BE21" s="32">
        <f t="shared" si="25"/>
        <v>0</v>
      </c>
      <c r="BF21" s="32">
        <f t="shared" si="26"/>
        <v>0</v>
      </c>
      <c r="BG21" s="32">
        <f t="shared" si="27"/>
        <v>0</v>
      </c>
      <c r="BH21" s="32">
        <f t="shared" si="28"/>
        <v>0</v>
      </c>
      <c r="BI21" s="32">
        <f t="shared" si="29"/>
        <v>0</v>
      </c>
      <c r="BJ21" s="32">
        <f t="shared" si="30"/>
        <v>0</v>
      </c>
      <c r="BK21" s="32">
        <f t="shared" si="31"/>
        <v>0</v>
      </c>
      <c r="BL21" s="32">
        <f t="shared" si="32"/>
        <v>0</v>
      </c>
      <c r="BM21" s="32">
        <f t="shared" si="33"/>
        <v>0</v>
      </c>
      <c r="BN21" s="32">
        <f t="shared" si="34"/>
        <v>0</v>
      </c>
      <c r="BO21" s="32">
        <f t="shared" si="35"/>
        <v>1</v>
      </c>
      <c r="BP21" s="32">
        <f t="shared" si="36"/>
        <v>1</v>
      </c>
      <c r="BQ21" s="32">
        <f t="shared" si="37"/>
        <v>1</v>
      </c>
      <c r="BR21" s="32">
        <f t="shared" si="38"/>
        <v>1</v>
      </c>
      <c r="BS21" s="32">
        <f t="shared" si="39"/>
        <v>1</v>
      </c>
      <c r="BT21" s="32">
        <f t="shared" si="40"/>
        <v>1</v>
      </c>
      <c r="BU21" s="32">
        <f t="shared" si="41"/>
        <v>1</v>
      </c>
      <c r="BV21" s="32">
        <f t="shared" si="42"/>
        <v>1</v>
      </c>
      <c r="BW21" s="32">
        <f t="shared" si="43"/>
        <v>1</v>
      </c>
      <c r="BX21" s="32">
        <f t="shared" si="44"/>
        <v>1</v>
      </c>
      <c r="BY21" s="32">
        <f t="shared" si="45"/>
        <v>2</v>
      </c>
      <c r="BZ21" s="32">
        <f t="shared" si="46"/>
        <v>2</v>
      </c>
      <c r="CA21" s="32">
        <f t="shared" si="47"/>
        <v>2</v>
      </c>
      <c r="CB21" s="32">
        <f t="shared" si="48"/>
        <v>2</v>
      </c>
      <c r="CC21" s="32">
        <f t="shared" si="49"/>
        <v>2</v>
      </c>
      <c r="CD21" s="32">
        <f t="shared" si="50"/>
        <v>2</v>
      </c>
      <c r="CE21" s="32">
        <f t="shared" si="51"/>
        <v>2</v>
      </c>
      <c r="CF21" s="32">
        <f t="shared" si="52"/>
        <v>2</v>
      </c>
      <c r="CG21" s="32">
        <f t="shared" si="53"/>
        <v>2</v>
      </c>
      <c r="CH21" s="32">
        <f t="shared" si="54"/>
        <v>2</v>
      </c>
      <c r="CI21" s="47">
        <f t="shared" si="55"/>
        <v>1024</v>
      </c>
      <c r="CJ21" s="47"/>
      <c r="CK21" s="31">
        <f t="shared" si="56"/>
        <v>0</v>
      </c>
    </row>
    <row r="22" spans="1:89" s="31" customFormat="1" ht="27" thickBot="1" x14ac:dyDescent="0.3">
      <c r="A22" s="33">
        <f t="shared" si="57"/>
        <v>10</v>
      </c>
      <c r="B22" s="34"/>
      <c r="C22" s="18"/>
      <c r="D22" s="19"/>
      <c r="E22" s="48"/>
      <c r="F22" s="49"/>
      <c r="G22" s="49"/>
      <c r="H22" s="20"/>
      <c r="I22" s="35"/>
      <c r="J22" s="36"/>
      <c r="K22" s="23">
        <f t="shared" si="0"/>
        <v>0</v>
      </c>
      <c r="L22" s="23">
        <f t="shared" si="1"/>
        <v>0</v>
      </c>
      <c r="M22" s="44"/>
      <c r="N22" s="45"/>
      <c r="O22" s="46"/>
      <c r="P22" s="44"/>
      <c r="Q22" s="46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7"/>
      <c r="AE22" s="25" t="e">
        <f t="shared" si="58"/>
        <v>#DIV/0!</v>
      </c>
      <c r="AF22" s="28" t="e">
        <f t="shared" si="59"/>
        <v>#DIV/0!</v>
      </c>
      <c r="AG22" s="29" t="e">
        <f t="shared" si="60"/>
        <v>#DIV/0!</v>
      </c>
      <c r="AH22" s="30" t="e">
        <f t="shared" si="2"/>
        <v>#DIV/0!</v>
      </c>
      <c r="AI22" s="31" t="e">
        <f t="shared" si="3"/>
        <v>#DIV/0!</v>
      </c>
      <c r="AJ22" s="31" t="e">
        <f t="shared" si="4"/>
        <v>#DIV/0!</v>
      </c>
      <c r="AK22" s="32">
        <f t="shared" si="5"/>
        <v>1</v>
      </c>
      <c r="AL22" s="32">
        <f t="shared" si="6"/>
        <v>1</v>
      </c>
      <c r="AM22" s="32">
        <f t="shared" si="7"/>
        <v>1</v>
      </c>
      <c r="AN22" s="32">
        <f t="shared" si="8"/>
        <v>1</v>
      </c>
      <c r="AO22" s="32">
        <f t="shared" si="9"/>
        <v>1</v>
      </c>
      <c r="AP22" s="32">
        <f t="shared" si="10"/>
        <v>1</v>
      </c>
      <c r="AQ22" s="32">
        <f t="shared" si="11"/>
        <v>1</v>
      </c>
      <c r="AR22" s="32">
        <f t="shared" si="12"/>
        <v>1</v>
      </c>
      <c r="AS22" s="32">
        <f t="shared" si="13"/>
        <v>1</v>
      </c>
      <c r="AT22" s="32">
        <f t="shared" si="14"/>
        <v>1</v>
      </c>
      <c r="AU22" s="32">
        <f t="shared" si="15"/>
        <v>0</v>
      </c>
      <c r="AV22" s="32">
        <f t="shared" si="16"/>
        <v>0</v>
      </c>
      <c r="AW22" s="32">
        <f t="shared" si="17"/>
        <v>0</v>
      </c>
      <c r="AX22" s="32">
        <f t="shared" si="18"/>
        <v>0</v>
      </c>
      <c r="AY22" s="32">
        <f t="shared" si="19"/>
        <v>0</v>
      </c>
      <c r="AZ22" s="32">
        <f t="shared" si="20"/>
        <v>0</v>
      </c>
      <c r="BA22" s="32">
        <f t="shared" si="21"/>
        <v>0</v>
      </c>
      <c r="BB22" s="32">
        <f t="shared" si="22"/>
        <v>0</v>
      </c>
      <c r="BC22" s="32">
        <f t="shared" si="23"/>
        <v>0</v>
      </c>
      <c r="BD22" s="32">
        <f t="shared" si="24"/>
        <v>0</v>
      </c>
      <c r="BE22" s="32">
        <f t="shared" si="25"/>
        <v>0</v>
      </c>
      <c r="BF22" s="32">
        <f t="shared" si="26"/>
        <v>0</v>
      </c>
      <c r="BG22" s="32">
        <f t="shared" si="27"/>
        <v>0</v>
      </c>
      <c r="BH22" s="32">
        <f t="shared" si="28"/>
        <v>0</v>
      </c>
      <c r="BI22" s="32">
        <f t="shared" si="29"/>
        <v>0</v>
      </c>
      <c r="BJ22" s="32">
        <f t="shared" si="30"/>
        <v>0</v>
      </c>
      <c r="BK22" s="32">
        <f t="shared" si="31"/>
        <v>0</v>
      </c>
      <c r="BL22" s="32">
        <f t="shared" si="32"/>
        <v>0</v>
      </c>
      <c r="BM22" s="32">
        <f t="shared" si="33"/>
        <v>0</v>
      </c>
      <c r="BN22" s="32">
        <f t="shared" si="34"/>
        <v>0</v>
      </c>
      <c r="BO22" s="32">
        <f t="shared" si="35"/>
        <v>1</v>
      </c>
      <c r="BP22" s="32">
        <f t="shared" si="36"/>
        <v>1</v>
      </c>
      <c r="BQ22" s="32">
        <f t="shared" si="37"/>
        <v>1</v>
      </c>
      <c r="BR22" s="32">
        <f t="shared" si="38"/>
        <v>1</v>
      </c>
      <c r="BS22" s="32">
        <f t="shared" si="39"/>
        <v>1</v>
      </c>
      <c r="BT22" s="32">
        <f t="shared" si="40"/>
        <v>1</v>
      </c>
      <c r="BU22" s="32">
        <f t="shared" si="41"/>
        <v>1</v>
      </c>
      <c r="BV22" s="32">
        <f t="shared" si="42"/>
        <v>1</v>
      </c>
      <c r="BW22" s="32">
        <f t="shared" si="43"/>
        <v>1</v>
      </c>
      <c r="BX22" s="32">
        <f t="shared" si="44"/>
        <v>1</v>
      </c>
      <c r="BY22" s="32">
        <f t="shared" si="45"/>
        <v>2</v>
      </c>
      <c r="BZ22" s="32">
        <f t="shared" si="46"/>
        <v>2</v>
      </c>
      <c r="CA22" s="32">
        <f t="shared" si="47"/>
        <v>2</v>
      </c>
      <c r="CB22" s="32">
        <f t="shared" si="48"/>
        <v>2</v>
      </c>
      <c r="CC22" s="32">
        <f t="shared" si="49"/>
        <v>2</v>
      </c>
      <c r="CD22" s="32">
        <f t="shared" si="50"/>
        <v>2</v>
      </c>
      <c r="CE22" s="32">
        <f t="shared" si="51"/>
        <v>2</v>
      </c>
      <c r="CF22" s="32">
        <f t="shared" si="52"/>
        <v>2</v>
      </c>
      <c r="CG22" s="32">
        <f t="shared" si="53"/>
        <v>2</v>
      </c>
      <c r="CH22" s="32">
        <f t="shared" si="54"/>
        <v>2</v>
      </c>
      <c r="CI22" s="47">
        <f t="shared" si="55"/>
        <v>1024</v>
      </c>
      <c r="CJ22" s="47"/>
      <c r="CK22" s="31">
        <f t="shared" si="56"/>
        <v>0</v>
      </c>
    </row>
    <row r="23" spans="1:89" s="31" customFormat="1" ht="27" thickBot="1" x14ac:dyDescent="0.3">
      <c r="A23" s="33">
        <f t="shared" si="57"/>
        <v>11</v>
      </c>
      <c r="B23" s="34"/>
      <c r="C23" s="18"/>
      <c r="D23" s="19"/>
      <c r="E23" s="48"/>
      <c r="F23" s="49"/>
      <c r="G23" s="49"/>
      <c r="H23" s="20"/>
      <c r="I23" s="35"/>
      <c r="J23" s="36"/>
      <c r="K23" s="23">
        <f t="shared" si="0"/>
        <v>0</v>
      </c>
      <c r="L23" s="23">
        <f t="shared" si="1"/>
        <v>0</v>
      </c>
      <c r="M23" s="44"/>
      <c r="N23" s="45"/>
      <c r="O23" s="46"/>
      <c r="P23" s="44"/>
      <c r="Q23" s="46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7"/>
      <c r="AE23" s="25" t="e">
        <f>AVERAGE(S23:AB23)</f>
        <v>#DIV/0!</v>
      </c>
      <c r="AF23" s="28" t="e">
        <f>(L23-K23)/(6*AH23)</f>
        <v>#DIV/0!</v>
      </c>
      <c r="AG23" s="29" t="e">
        <f>MIN(AI23:AJ23)</f>
        <v>#DIV/0!</v>
      </c>
      <c r="AH23" s="30" t="e">
        <f t="shared" si="2"/>
        <v>#DIV/0!</v>
      </c>
      <c r="AI23" s="31" t="e">
        <f t="shared" si="3"/>
        <v>#DIV/0!</v>
      </c>
      <c r="AJ23" s="31" t="e">
        <f t="shared" si="4"/>
        <v>#DIV/0!</v>
      </c>
      <c r="AK23" s="32">
        <f t="shared" si="5"/>
        <v>1</v>
      </c>
      <c r="AL23" s="32">
        <f t="shared" si="6"/>
        <v>1</v>
      </c>
      <c r="AM23" s="32">
        <f t="shared" si="7"/>
        <v>1</v>
      </c>
      <c r="AN23" s="32">
        <f t="shared" si="8"/>
        <v>1</v>
      </c>
      <c r="AO23" s="32">
        <f t="shared" si="9"/>
        <v>1</v>
      </c>
      <c r="AP23" s="32">
        <f t="shared" si="10"/>
        <v>1</v>
      </c>
      <c r="AQ23" s="32">
        <f t="shared" si="11"/>
        <v>1</v>
      </c>
      <c r="AR23" s="32">
        <f t="shared" si="12"/>
        <v>1</v>
      </c>
      <c r="AS23" s="32">
        <f t="shared" si="13"/>
        <v>1</v>
      </c>
      <c r="AT23" s="32">
        <f t="shared" si="14"/>
        <v>1</v>
      </c>
      <c r="AU23" s="32">
        <f t="shared" si="15"/>
        <v>0</v>
      </c>
      <c r="AV23" s="32">
        <f t="shared" si="16"/>
        <v>0</v>
      </c>
      <c r="AW23" s="32">
        <f t="shared" si="17"/>
        <v>0</v>
      </c>
      <c r="AX23" s="32">
        <f t="shared" si="18"/>
        <v>0</v>
      </c>
      <c r="AY23" s="32">
        <f t="shared" si="19"/>
        <v>0</v>
      </c>
      <c r="AZ23" s="32">
        <f t="shared" si="20"/>
        <v>0</v>
      </c>
      <c r="BA23" s="32">
        <f t="shared" si="21"/>
        <v>0</v>
      </c>
      <c r="BB23" s="32">
        <f t="shared" si="22"/>
        <v>0</v>
      </c>
      <c r="BC23" s="32">
        <f t="shared" si="23"/>
        <v>0</v>
      </c>
      <c r="BD23" s="32">
        <f t="shared" si="24"/>
        <v>0</v>
      </c>
      <c r="BE23" s="32">
        <f t="shared" si="25"/>
        <v>0</v>
      </c>
      <c r="BF23" s="32">
        <f t="shared" si="26"/>
        <v>0</v>
      </c>
      <c r="BG23" s="32">
        <f t="shared" si="27"/>
        <v>0</v>
      </c>
      <c r="BH23" s="32">
        <f t="shared" si="28"/>
        <v>0</v>
      </c>
      <c r="BI23" s="32">
        <f t="shared" si="29"/>
        <v>0</v>
      </c>
      <c r="BJ23" s="32">
        <f t="shared" si="30"/>
        <v>0</v>
      </c>
      <c r="BK23" s="32">
        <f t="shared" si="31"/>
        <v>0</v>
      </c>
      <c r="BL23" s="32">
        <f t="shared" si="32"/>
        <v>0</v>
      </c>
      <c r="BM23" s="32">
        <f t="shared" si="33"/>
        <v>0</v>
      </c>
      <c r="BN23" s="32">
        <f t="shared" si="34"/>
        <v>0</v>
      </c>
      <c r="BO23" s="32">
        <f t="shared" si="35"/>
        <v>1</v>
      </c>
      <c r="BP23" s="32">
        <f t="shared" si="36"/>
        <v>1</v>
      </c>
      <c r="BQ23" s="32">
        <f t="shared" si="37"/>
        <v>1</v>
      </c>
      <c r="BR23" s="32">
        <f t="shared" si="38"/>
        <v>1</v>
      </c>
      <c r="BS23" s="32">
        <f t="shared" si="39"/>
        <v>1</v>
      </c>
      <c r="BT23" s="32">
        <f t="shared" si="40"/>
        <v>1</v>
      </c>
      <c r="BU23" s="32">
        <f t="shared" si="41"/>
        <v>1</v>
      </c>
      <c r="BV23" s="32">
        <f t="shared" si="42"/>
        <v>1</v>
      </c>
      <c r="BW23" s="32">
        <f t="shared" si="43"/>
        <v>1</v>
      </c>
      <c r="BX23" s="32">
        <f t="shared" si="44"/>
        <v>1</v>
      </c>
      <c r="BY23" s="32">
        <f t="shared" si="45"/>
        <v>2</v>
      </c>
      <c r="BZ23" s="32">
        <f t="shared" si="46"/>
        <v>2</v>
      </c>
      <c r="CA23" s="32">
        <f t="shared" si="47"/>
        <v>2</v>
      </c>
      <c r="CB23" s="32">
        <f t="shared" si="48"/>
        <v>2</v>
      </c>
      <c r="CC23" s="32">
        <f t="shared" si="49"/>
        <v>2</v>
      </c>
      <c r="CD23" s="32">
        <f t="shared" si="50"/>
        <v>2</v>
      </c>
      <c r="CE23" s="32">
        <f t="shared" si="51"/>
        <v>2</v>
      </c>
      <c r="CF23" s="32">
        <f t="shared" si="52"/>
        <v>2</v>
      </c>
      <c r="CG23" s="32">
        <f t="shared" si="53"/>
        <v>2</v>
      </c>
      <c r="CH23" s="32">
        <f t="shared" si="54"/>
        <v>2</v>
      </c>
      <c r="CI23" s="47">
        <f t="shared" si="55"/>
        <v>1024</v>
      </c>
      <c r="CJ23" s="47"/>
      <c r="CK23" s="31">
        <f t="shared" si="56"/>
        <v>0</v>
      </c>
    </row>
    <row r="24" spans="1:89" s="31" customFormat="1" ht="27" thickBot="1" x14ac:dyDescent="0.3">
      <c r="A24" s="33">
        <f t="shared" si="57"/>
        <v>12</v>
      </c>
      <c r="B24" s="34"/>
      <c r="C24" s="18"/>
      <c r="D24" s="19"/>
      <c r="E24" s="48"/>
      <c r="F24" s="49"/>
      <c r="G24" s="49"/>
      <c r="H24" s="20"/>
      <c r="I24" s="35"/>
      <c r="J24" s="36"/>
      <c r="K24" s="23">
        <f t="shared" si="0"/>
        <v>0</v>
      </c>
      <c r="L24" s="23">
        <f t="shared" si="1"/>
        <v>0</v>
      </c>
      <c r="M24" s="44"/>
      <c r="N24" s="45"/>
      <c r="O24" s="46"/>
      <c r="P24" s="44"/>
      <c r="Q24" s="46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7"/>
      <c r="AE24" s="25" t="e">
        <f t="shared" ref="AE24:AE28" si="61">AVERAGE(S24:AB24)</f>
        <v>#DIV/0!</v>
      </c>
      <c r="AF24" s="28" t="e">
        <f t="shared" ref="AF24:AF28" si="62">(L24-K24)/(6*AH24)</f>
        <v>#DIV/0!</v>
      </c>
      <c r="AG24" s="29" t="e">
        <f t="shared" ref="AG24:AG28" si="63">MIN(AI24:AJ24)</f>
        <v>#DIV/0!</v>
      </c>
      <c r="AH24" s="30" t="e">
        <f t="shared" si="2"/>
        <v>#DIV/0!</v>
      </c>
      <c r="AI24" s="31" t="e">
        <f t="shared" si="3"/>
        <v>#DIV/0!</v>
      </c>
      <c r="AJ24" s="31" t="e">
        <f t="shared" si="4"/>
        <v>#DIV/0!</v>
      </c>
      <c r="AK24" s="32">
        <f t="shared" si="5"/>
        <v>1</v>
      </c>
      <c r="AL24" s="32">
        <f t="shared" si="6"/>
        <v>1</v>
      </c>
      <c r="AM24" s="32">
        <f t="shared" si="7"/>
        <v>1</v>
      </c>
      <c r="AN24" s="32">
        <f t="shared" si="8"/>
        <v>1</v>
      </c>
      <c r="AO24" s="32">
        <f t="shared" si="9"/>
        <v>1</v>
      </c>
      <c r="AP24" s="32">
        <f t="shared" si="10"/>
        <v>1</v>
      </c>
      <c r="AQ24" s="32">
        <f t="shared" si="11"/>
        <v>1</v>
      </c>
      <c r="AR24" s="32">
        <f t="shared" si="12"/>
        <v>1</v>
      </c>
      <c r="AS24" s="32">
        <f t="shared" si="13"/>
        <v>1</v>
      </c>
      <c r="AT24" s="32">
        <f t="shared" si="14"/>
        <v>1</v>
      </c>
      <c r="AU24" s="32">
        <f t="shared" si="15"/>
        <v>0</v>
      </c>
      <c r="AV24" s="32">
        <f t="shared" si="16"/>
        <v>0</v>
      </c>
      <c r="AW24" s="32">
        <f t="shared" si="17"/>
        <v>0</v>
      </c>
      <c r="AX24" s="32">
        <f t="shared" si="18"/>
        <v>0</v>
      </c>
      <c r="AY24" s="32">
        <f t="shared" si="19"/>
        <v>0</v>
      </c>
      <c r="AZ24" s="32">
        <f t="shared" si="20"/>
        <v>0</v>
      </c>
      <c r="BA24" s="32">
        <f t="shared" si="21"/>
        <v>0</v>
      </c>
      <c r="BB24" s="32">
        <f t="shared" si="22"/>
        <v>0</v>
      </c>
      <c r="BC24" s="32">
        <f t="shared" si="23"/>
        <v>0</v>
      </c>
      <c r="BD24" s="32">
        <f t="shared" si="24"/>
        <v>0</v>
      </c>
      <c r="BE24" s="32">
        <f t="shared" si="25"/>
        <v>0</v>
      </c>
      <c r="BF24" s="32">
        <f t="shared" si="26"/>
        <v>0</v>
      </c>
      <c r="BG24" s="32">
        <f t="shared" si="27"/>
        <v>0</v>
      </c>
      <c r="BH24" s="32">
        <f t="shared" si="28"/>
        <v>0</v>
      </c>
      <c r="BI24" s="32">
        <f t="shared" si="29"/>
        <v>0</v>
      </c>
      <c r="BJ24" s="32">
        <f t="shared" si="30"/>
        <v>0</v>
      </c>
      <c r="BK24" s="32">
        <f t="shared" si="31"/>
        <v>0</v>
      </c>
      <c r="BL24" s="32">
        <f t="shared" si="32"/>
        <v>0</v>
      </c>
      <c r="BM24" s="32">
        <f t="shared" si="33"/>
        <v>0</v>
      </c>
      <c r="BN24" s="32">
        <f t="shared" si="34"/>
        <v>0</v>
      </c>
      <c r="BO24" s="32">
        <f t="shared" si="35"/>
        <v>1</v>
      </c>
      <c r="BP24" s="32">
        <f t="shared" si="36"/>
        <v>1</v>
      </c>
      <c r="BQ24" s="32">
        <f t="shared" si="37"/>
        <v>1</v>
      </c>
      <c r="BR24" s="32">
        <f t="shared" si="38"/>
        <v>1</v>
      </c>
      <c r="BS24" s="32">
        <f t="shared" si="39"/>
        <v>1</v>
      </c>
      <c r="BT24" s="32">
        <f t="shared" si="40"/>
        <v>1</v>
      </c>
      <c r="BU24" s="32">
        <f t="shared" si="41"/>
        <v>1</v>
      </c>
      <c r="BV24" s="32">
        <f t="shared" si="42"/>
        <v>1</v>
      </c>
      <c r="BW24" s="32">
        <f t="shared" si="43"/>
        <v>1</v>
      </c>
      <c r="BX24" s="32">
        <f t="shared" si="44"/>
        <v>1</v>
      </c>
      <c r="BY24" s="32">
        <f t="shared" si="45"/>
        <v>2</v>
      </c>
      <c r="BZ24" s="32">
        <f t="shared" si="46"/>
        <v>2</v>
      </c>
      <c r="CA24" s="32">
        <f t="shared" si="47"/>
        <v>2</v>
      </c>
      <c r="CB24" s="32">
        <f t="shared" si="48"/>
        <v>2</v>
      </c>
      <c r="CC24" s="32">
        <f t="shared" si="49"/>
        <v>2</v>
      </c>
      <c r="CD24" s="32">
        <f t="shared" si="50"/>
        <v>2</v>
      </c>
      <c r="CE24" s="32">
        <f t="shared" si="51"/>
        <v>2</v>
      </c>
      <c r="CF24" s="32">
        <f t="shared" si="52"/>
        <v>2</v>
      </c>
      <c r="CG24" s="32">
        <f t="shared" si="53"/>
        <v>2</v>
      </c>
      <c r="CH24" s="32">
        <f t="shared" si="54"/>
        <v>2</v>
      </c>
      <c r="CI24" s="47">
        <f t="shared" si="55"/>
        <v>1024</v>
      </c>
      <c r="CJ24" s="47"/>
      <c r="CK24" s="31">
        <f t="shared" si="56"/>
        <v>0</v>
      </c>
    </row>
    <row r="25" spans="1:89" s="31" customFormat="1" ht="27" thickBot="1" x14ac:dyDescent="0.3">
      <c r="A25" s="33">
        <f t="shared" si="57"/>
        <v>13</v>
      </c>
      <c r="B25" s="34"/>
      <c r="C25" s="18"/>
      <c r="D25" s="19"/>
      <c r="E25" s="48"/>
      <c r="F25" s="49"/>
      <c r="G25" s="49"/>
      <c r="H25" s="20"/>
      <c r="I25" s="35"/>
      <c r="J25" s="36"/>
      <c r="K25" s="23">
        <f t="shared" si="0"/>
        <v>0</v>
      </c>
      <c r="L25" s="23">
        <f t="shared" si="1"/>
        <v>0</v>
      </c>
      <c r="M25" s="44"/>
      <c r="N25" s="45"/>
      <c r="O25" s="46"/>
      <c r="P25" s="44"/>
      <c r="Q25" s="46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7"/>
      <c r="AE25" s="25" t="e">
        <f t="shared" si="61"/>
        <v>#DIV/0!</v>
      </c>
      <c r="AF25" s="28" t="e">
        <f t="shared" si="62"/>
        <v>#DIV/0!</v>
      </c>
      <c r="AG25" s="29" t="e">
        <f t="shared" si="63"/>
        <v>#DIV/0!</v>
      </c>
      <c r="AH25" s="30" t="e">
        <f t="shared" si="2"/>
        <v>#DIV/0!</v>
      </c>
      <c r="AI25" s="31" t="e">
        <f t="shared" si="3"/>
        <v>#DIV/0!</v>
      </c>
      <c r="AJ25" s="31" t="e">
        <f t="shared" si="4"/>
        <v>#DIV/0!</v>
      </c>
      <c r="AK25" s="32">
        <f t="shared" si="5"/>
        <v>1</v>
      </c>
      <c r="AL25" s="32">
        <f t="shared" si="6"/>
        <v>1</v>
      </c>
      <c r="AM25" s="32">
        <f t="shared" si="7"/>
        <v>1</v>
      </c>
      <c r="AN25" s="32">
        <f t="shared" si="8"/>
        <v>1</v>
      </c>
      <c r="AO25" s="32">
        <f t="shared" si="9"/>
        <v>1</v>
      </c>
      <c r="AP25" s="32">
        <f t="shared" si="10"/>
        <v>1</v>
      </c>
      <c r="AQ25" s="32">
        <f t="shared" si="11"/>
        <v>1</v>
      </c>
      <c r="AR25" s="32">
        <f t="shared" si="12"/>
        <v>1</v>
      </c>
      <c r="AS25" s="32">
        <f t="shared" si="13"/>
        <v>1</v>
      </c>
      <c r="AT25" s="32">
        <f t="shared" si="14"/>
        <v>1</v>
      </c>
      <c r="AU25" s="32">
        <f t="shared" si="15"/>
        <v>0</v>
      </c>
      <c r="AV25" s="32">
        <f t="shared" si="16"/>
        <v>0</v>
      </c>
      <c r="AW25" s="32">
        <f t="shared" si="17"/>
        <v>0</v>
      </c>
      <c r="AX25" s="32">
        <f t="shared" si="18"/>
        <v>0</v>
      </c>
      <c r="AY25" s="32">
        <f t="shared" si="19"/>
        <v>0</v>
      </c>
      <c r="AZ25" s="32">
        <f t="shared" si="20"/>
        <v>0</v>
      </c>
      <c r="BA25" s="32">
        <f t="shared" si="21"/>
        <v>0</v>
      </c>
      <c r="BB25" s="32">
        <f t="shared" si="22"/>
        <v>0</v>
      </c>
      <c r="BC25" s="32">
        <f t="shared" si="23"/>
        <v>0</v>
      </c>
      <c r="BD25" s="32">
        <f t="shared" si="24"/>
        <v>0</v>
      </c>
      <c r="BE25" s="32">
        <f t="shared" si="25"/>
        <v>0</v>
      </c>
      <c r="BF25" s="32">
        <f t="shared" si="26"/>
        <v>0</v>
      </c>
      <c r="BG25" s="32">
        <f t="shared" si="27"/>
        <v>0</v>
      </c>
      <c r="BH25" s="32">
        <f t="shared" si="28"/>
        <v>0</v>
      </c>
      <c r="BI25" s="32">
        <f t="shared" si="29"/>
        <v>0</v>
      </c>
      <c r="BJ25" s="32">
        <f t="shared" si="30"/>
        <v>0</v>
      </c>
      <c r="BK25" s="32">
        <f t="shared" si="31"/>
        <v>0</v>
      </c>
      <c r="BL25" s="32">
        <f t="shared" si="32"/>
        <v>0</v>
      </c>
      <c r="BM25" s="32">
        <f t="shared" si="33"/>
        <v>0</v>
      </c>
      <c r="BN25" s="32">
        <f t="shared" si="34"/>
        <v>0</v>
      </c>
      <c r="BO25" s="32">
        <f t="shared" si="35"/>
        <v>1</v>
      </c>
      <c r="BP25" s="32">
        <f t="shared" si="36"/>
        <v>1</v>
      </c>
      <c r="BQ25" s="32">
        <f t="shared" si="37"/>
        <v>1</v>
      </c>
      <c r="BR25" s="32">
        <f t="shared" si="38"/>
        <v>1</v>
      </c>
      <c r="BS25" s="32">
        <f t="shared" si="39"/>
        <v>1</v>
      </c>
      <c r="BT25" s="32">
        <f t="shared" si="40"/>
        <v>1</v>
      </c>
      <c r="BU25" s="32">
        <f t="shared" si="41"/>
        <v>1</v>
      </c>
      <c r="BV25" s="32">
        <f t="shared" si="42"/>
        <v>1</v>
      </c>
      <c r="BW25" s="32">
        <f t="shared" si="43"/>
        <v>1</v>
      </c>
      <c r="BX25" s="32">
        <f t="shared" si="44"/>
        <v>1</v>
      </c>
      <c r="BY25" s="32">
        <f t="shared" si="45"/>
        <v>2</v>
      </c>
      <c r="BZ25" s="32">
        <f t="shared" si="46"/>
        <v>2</v>
      </c>
      <c r="CA25" s="32">
        <f t="shared" si="47"/>
        <v>2</v>
      </c>
      <c r="CB25" s="32">
        <f t="shared" si="48"/>
        <v>2</v>
      </c>
      <c r="CC25" s="32">
        <f t="shared" si="49"/>
        <v>2</v>
      </c>
      <c r="CD25" s="32">
        <f t="shared" si="50"/>
        <v>2</v>
      </c>
      <c r="CE25" s="32">
        <f t="shared" si="51"/>
        <v>2</v>
      </c>
      <c r="CF25" s="32">
        <f t="shared" si="52"/>
        <v>2</v>
      </c>
      <c r="CG25" s="32">
        <f t="shared" si="53"/>
        <v>2</v>
      </c>
      <c r="CH25" s="32">
        <f t="shared" si="54"/>
        <v>2</v>
      </c>
      <c r="CI25" s="47">
        <f t="shared" si="55"/>
        <v>1024</v>
      </c>
      <c r="CJ25" s="47"/>
      <c r="CK25" s="31">
        <f t="shared" si="56"/>
        <v>0</v>
      </c>
    </row>
    <row r="26" spans="1:89" s="31" customFormat="1" ht="27" thickBot="1" x14ac:dyDescent="0.3">
      <c r="A26" s="33">
        <f t="shared" si="57"/>
        <v>14</v>
      </c>
      <c r="B26" s="34"/>
      <c r="C26" s="18"/>
      <c r="D26" s="19"/>
      <c r="E26" s="48"/>
      <c r="F26" s="49"/>
      <c r="G26" s="49"/>
      <c r="H26" s="20"/>
      <c r="I26" s="35"/>
      <c r="J26" s="36"/>
      <c r="K26" s="23">
        <f t="shared" si="0"/>
        <v>0</v>
      </c>
      <c r="L26" s="23">
        <f t="shared" si="1"/>
        <v>0</v>
      </c>
      <c r="M26" s="44"/>
      <c r="N26" s="45"/>
      <c r="O26" s="46"/>
      <c r="P26" s="44"/>
      <c r="Q26" s="46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7"/>
      <c r="AE26" s="25" t="e">
        <f t="shared" si="61"/>
        <v>#DIV/0!</v>
      </c>
      <c r="AF26" s="28" t="e">
        <f t="shared" si="62"/>
        <v>#DIV/0!</v>
      </c>
      <c r="AG26" s="29" t="e">
        <f t="shared" si="63"/>
        <v>#DIV/0!</v>
      </c>
      <c r="AH26" s="30" t="e">
        <f t="shared" si="2"/>
        <v>#DIV/0!</v>
      </c>
      <c r="AI26" s="31" t="e">
        <f t="shared" si="3"/>
        <v>#DIV/0!</v>
      </c>
      <c r="AJ26" s="31" t="e">
        <f t="shared" si="4"/>
        <v>#DIV/0!</v>
      </c>
      <c r="AK26" s="32">
        <f t="shared" si="5"/>
        <v>1</v>
      </c>
      <c r="AL26" s="32">
        <f t="shared" si="6"/>
        <v>1</v>
      </c>
      <c r="AM26" s="32">
        <f t="shared" si="7"/>
        <v>1</v>
      </c>
      <c r="AN26" s="32">
        <f t="shared" si="8"/>
        <v>1</v>
      </c>
      <c r="AO26" s="32">
        <f t="shared" si="9"/>
        <v>1</v>
      </c>
      <c r="AP26" s="32">
        <f t="shared" si="10"/>
        <v>1</v>
      </c>
      <c r="AQ26" s="32">
        <f t="shared" si="11"/>
        <v>1</v>
      </c>
      <c r="AR26" s="32">
        <f t="shared" si="12"/>
        <v>1</v>
      </c>
      <c r="AS26" s="32">
        <f t="shared" si="13"/>
        <v>1</v>
      </c>
      <c r="AT26" s="32">
        <f t="shared" si="14"/>
        <v>1</v>
      </c>
      <c r="AU26" s="32">
        <f t="shared" si="15"/>
        <v>0</v>
      </c>
      <c r="AV26" s="32">
        <f t="shared" si="16"/>
        <v>0</v>
      </c>
      <c r="AW26" s="32">
        <f t="shared" si="17"/>
        <v>0</v>
      </c>
      <c r="AX26" s="32">
        <f t="shared" si="18"/>
        <v>0</v>
      </c>
      <c r="AY26" s="32">
        <f t="shared" si="19"/>
        <v>0</v>
      </c>
      <c r="AZ26" s="32">
        <f t="shared" si="20"/>
        <v>0</v>
      </c>
      <c r="BA26" s="32">
        <f t="shared" si="21"/>
        <v>0</v>
      </c>
      <c r="BB26" s="32">
        <f t="shared" si="22"/>
        <v>0</v>
      </c>
      <c r="BC26" s="32">
        <f t="shared" si="23"/>
        <v>0</v>
      </c>
      <c r="BD26" s="32">
        <f t="shared" si="24"/>
        <v>0</v>
      </c>
      <c r="BE26" s="32">
        <f t="shared" si="25"/>
        <v>0</v>
      </c>
      <c r="BF26" s="32">
        <f t="shared" si="26"/>
        <v>0</v>
      </c>
      <c r="BG26" s="32">
        <f t="shared" si="27"/>
        <v>0</v>
      </c>
      <c r="BH26" s="32">
        <f t="shared" si="28"/>
        <v>0</v>
      </c>
      <c r="BI26" s="32">
        <f t="shared" si="29"/>
        <v>0</v>
      </c>
      <c r="BJ26" s="32">
        <f t="shared" si="30"/>
        <v>0</v>
      </c>
      <c r="BK26" s="32">
        <f t="shared" si="31"/>
        <v>0</v>
      </c>
      <c r="BL26" s="32">
        <f t="shared" si="32"/>
        <v>0</v>
      </c>
      <c r="BM26" s="32">
        <f t="shared" si="33"/>
        <v>0</v>
      </c>
      <c r="BN26" s="32">
        <f t="shared" si="34"/>
        <v>0</v>
      </c>
      <c r="BO26" s="32">
        <f t="shared" si="35"/>
        <v>1</v>
      </c>
      <c r="BP26" s="32">
        <f t="shared" si="36"/>
        <v>1</v>
      </c>
      <c r="BQ26" s="32">
        <f t="shared" si="37"/>
        <v>1</v>
      </c>
      <c r="BR26" s="32">
        <f t="shared" si="38"/>
        <v>1</v>
      </c>
      <c r="BS26" s="32">
        <f t="shared" si="39"/>
        <v>1</v>
      </c>
      <c r="BT26" s="32">
        <f t="shared" si="40"/>
        <v>1</v>
      </c>
      <c r="BU26" s="32">
        <f t="shared" si="41"/>
        <v>1</v>
      </c>
      <c r="BV26" s="32">
        <f t="shared" si="42"/>
        <v>1</v>
      </c>
      <c r="BW26" s="32">
        <f t="shared" si="43"/>
        <v>1</v>
      </c>
      <c r="BX26" s="32">
        <f t="shared" si="44"/>
        <v>1</v>
      </c>
      <c r="BY26" s="32">
        <f t="shared" si="45"/>
        <v>2</v>
      </c>
      <c r="BZ26" s="32">
        <f t="shared" si="46"/>
        <v>2</v>
      </c>
      <c r="CA26" s="32">
        <f t="shared" si="47"/>
        <v>2</v>
      </c>
      <c r="CB26" s="32">
        <f t="shared" si="48"/>
        <v>2</v>
      </c>
      <c r="CC26" s="32">
        <f t="shared" si="49"/>
        <v>2</v>
      </c>
      <c r="CD26" s="32">
        <f t="shared" si="50"/>
        <v>2</v>
      </c>
      <c r="CE26" s="32">
        <f t="shared" si="51"/>
        <v>2</v>
      </c>
      <c r="CF26" s="32">
        <f t="shared" si="52"/>
        <v>2</v>
      </c>
      <c r="CG26" s="32">
        <f t="shared" si="53"/>
        <v>2</v>
      </c>
      <c r="CH26" s="32">
        <f t="shared" si="54"/>
        <v>2</v>
      </c>
      <c r="CI26" s="47">
        <f t="shared" si="55"/>
        <v>1024</v>
      </c>
      <c r="CJ26" s="47"/>
      <c r="CK26" s="31">
        <f t="shared" si="56"/>
        <v>0</v>
      </c>
    </row>
    <row r="27" spans="1:89" s="31" customFormat="1" ht="27" thickBot="1" x14ac:dyDescent="0.3">
      <c r="A27" s="33">
        <f t="shared" si="57"/>
        <v>15</v>
      </c>
      <c r="B27" s="34"/>
      <c r="C27" s="18"/>
      <c r="D27" s="19"/>
      <c r="E27" s="48"/>
      <c r="F27" s="49"/>
      <c r="G27" s="49"/>
      <c r="H27" s="20"/>
      <c r="I27" s="35"/>
      <c r="J27" s="36"/>
      <c r="K27" s="23">
        <f t="shared" si="0"/>
        <v>0</v>
      </c>
      <c r="L27" s="23">
        <f t="shared" si="1"/>
        <v>0</v>
      </c>
      <c r="M27" s="44"/>
      <c r="N27" s="45"/>
      <c r="O27" s="46"/>
      <c r="P27" s="44"/>
      <c r="Q27" s="46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7"/>
      <c r="AE27" s="25" t="e">
        <f t="shared" si="61"/>
        <v>#DIV/0!</v>
      </c>
      <c r="AF27" s="28" t="e">
        <f t="shared" si="62"/>
        <v>#DIV/0!</v>
      </c>
      <c r="AG27" s="29" t="e">
        <f t="shared" si="63"/>
        <v>#DIV/0!</v>
      </c>
      <c r="AH27" s="30" t="e">
        <f t="shared" si="2"/>
        <v>#DIV/0!</v>
      </c>
      <c r="AI27" s="31" t="e">
        <f t="shared" si="3"/>
        <v>#DIV/0!</v>
      </c>
      <c r="AJ27" s="31" t="e">
        <f t="shared" si="4"/>
        <v>#DIV/0!</v>
      </c>
      <c r="AK27" s="32">
        <f t="shared" si="5"/>
        <v>1</v>
      </c>
      <c r="AL27" s="32">
        <f t="shared" si="6"/>
        <v>1</v>
      </c>
      <c r="AM27" s="32">
        <f t="shared" si="7"/>
        <v>1</v>
      </c>
      <c r="AN27" s="32">
        <f t="shared" si="8"/>
        <v>1</v>
      </c>
      <c r="AO27" s="32">
        <f t="shared" si="9"/>
        <v>1</v>
      </c>
      <c r="AP27" s="32">
        <f t="shared" si="10"/>
        <v>1</v>
      </c>
      <c r="AQ27" s="32">
        <f t="shared" si="11"/>
        <v>1</v>
      </c>
      <c r="AR27" s="32">
        <f t="shared" si="12"/>
        <v>1</v>
      </c>
      <c r="AS27" s="32">
        <f t="shared" si="13"/>
        <v>1</v>
      </c>
      <c r="AT27" s="32">
        <f t="shared" si="14"/>
        <v>1</v>
      </c>
      <c r="AU27" s="32">
        <f t="shared" si="15"/>
        <v>0</v>
      </c>
      <c r="AV27" s="32">
        <f t="shared" si="16"/>
        <v>0</v>
      </c>
      <c r="AW27" s="32">
        <f t="shared" si="17"/>
        <v>0</v>
      </c>
      <c r="AX27" s="32">
        <f t="shared" si="18"/>
        <v>0</v>
      </c>
      <c r="AY27" s="32">
        <f t="shared" si="19"/>
        <v>0</v>
      </c>
      <c r="AZ27" s="32">
        <f t="shared" si="20"/>
        <v>0</v>
      </c>
      <c r="BA27" s="32">
        <f t="shared" si="21"/>
        <v>0</v>
      </c>
      <c r="BB27" s="32">
        <f t="shared" si="22"/>
        <v>0</v>
      </c>
      <c r="BC27" s="32">
        <f t="shared" si="23"/>
        <v>0</v>
      </c>
      <c r="BD27" s="32">
        <f t="shared" si="24"/>
        <v>0</v>
      </c>
      <c r="BE27" s="32">
        <f t="shared" si="25"/>
        <v>0</v>
      </c>
      <c r="BF27" s="32">
        <f t="shared" si="26"/>
        <v>0</v>
      </c>
      <c r="BG27" s="32">
        <f t="shared" si="27"/>
        <v>0</v>
      </c>
      <c r="BH27" s="32">
        <f t="shared" si="28"/>
        <v>0</v>
      </c>
      <c r="BI27" s="32">
        <f t="shared" si="29"/>
        <v>0</v>
      </c>
      <c r="BJ27" s="32">
        <f t="shared" si="30"/>
        <v>0</v>
      </c>
      <c r="BK27" s="32">
        <f t="shared" si="31"/>
        <v>0</v>
      </c>
      <c r="BL27" s="32">
        <f t="shared" si="32"/>
        <v>0</v>
      </c>
      <c r="BM27" s="32">
        <f t="shared" si="33"/>
        <v>0</v>
      </c>
      <c r="BN27" s="32">
        <f t="shared" si="34"/>
        <v>0</v>
      </c>
      <c r="BO27" s="32">
        <f t="shared" si="35"/>
        <v>1</v>
      </c>
      <c r="BP27" s="32">
        <f t="shared" si="36"/>
        <v>1</v>
      </c>
      <c r="BQ27" s="32">
        <f t="shared" si="37"/>
        <v>1</v>
      </c>
      <c r="BR27" s="32">
        <f t="shared" si="38"/>
        <v>1</v>
      </c>
      <c r="BS27" s="32">
        <f t="shared" si="39"/>
        <v>1</v>
      </c>
      <c r="BT27" s="32">
        <f t="shared" si="40"/>
        <v>1</v>
      </c>
      <c r="BU27" s="32">
        <f t="shared" si="41"/>
        <v>1</v>
      </c>
      <c r="BV27" s="32">
        <f t="shared" si="42"/>
        <v>1</v>
      </c>
      <c r="BW27" s="32">
        <f t="shared" si="43"/>
        <v>1</v>
      </c>
      <c r="BX27" s="32">
        <f t="shared" si="44"/>
        <v>1</v>
      </c>
      <c r="BY27" s="32">
        <f t="shared" si="45"/>
        <v>2</v>
      </c>
      <c r="BZ27" s="32">
        <f t="shared" si="46"/>
        <v>2</v>
      </c>
      <c r="CA27" s="32">
        <f t="shared" si="47"/>
        <v>2</v>
      </c>
      <c r="CB27" s="32">
        <f t="shared" si="48"/>
        <v>2</v>
      </c>
      <c r="CC27" s="32">
        <f t="shared" si="49"/>
        <v>2</v>
      </c>
      <c r="CD27" s="32">
        <f t="shared" si="50"/>
        <v>2</v>
      </c>
      <c r="CE27" s="32">
        <f t="shared" si="51"/>
        <v>2</v>
      </c>
      <c r="CF27" s="32">
        <f t="shared" si="52"/>
        <v>2</v>
      </c>
      <c r="CG27" s="32">
        <f t="shared" si="53"/>
        <v>2</v>
      </c>
      <c r="CH27" s="32">
        <f t="shared" si="54"/>
        <v>2</v>
      </c>
      <c r="CI27" s="47">
        <f t="shared" si="55"/>
        <v>1024</v>
      </c>
      <c r="CJ27" s="47"/>
      <c r="CK27" s="31">
        <f t="shared" si="56"/>
        <v>0</v>
      </c>
    </row>
    <row r="28" spans="1:89" s="31" customFormat="1" ht="27" thickBot="1" x14ac:dyDescent="0.3">
      <c r="A28" s="33">
        <f t="shared" si="57"/>
        <v>16</v>
      </c>
      <c r="B28" s="34"/>
      <c r="C28" s="18"/>
      <c r="D28" s="19"/>
      <c r="E28" s="48"/>
      <c r="F28" s="49"/>
      <c r="G28" s="49"/>
      <c r="H28" s="20"/>
      <c r="I28" s="35"/>
      <c r="J28" s="36"/>
      <c r="K28" s="23">
        <f t="shared" si="0"/>
        <v>0</v>
      </c>
      <c r="L28" s="23">
        <f t="shared" si="1"/>
        <v>0</v>
      </c>
      <c r="M28" s="44"/>
      <c r="N28" s="45"/>
      <c r="O28" s="46"/>
      <c r="P28" s="44"/>
      <c r="Q28" s="46"/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7"/>
      <c r="AE28" s="25" t="e">
        <f t="shared" si="61"/>
        <v>#DIV/0!</v>
      </c>
      <c r="AF28" s="28" t="e">
        <f t="shared" si="62"/>
        <v>#DIV/0!</v>
      </c>
      <c r="AG28" s="29" t="e">
        <f t="shared" si="63"/>
        <v>#DIV/0!</v>
      </c>
      <c r="AH28" s="30" t="e">
        <f t="shared" si="2"/>
        <v>#DIV/0!</v>
      </c>
      <c r="AI28" s="31" t="e">
        <f t="shared" si="3"/>
        <v>#DIV/0!</v>
      </c>
      <c r="AJ28" s="31" t="e">
        <f t="shared" si="4"/>
        <v>#DIV/0!</v>
      </c>
      <c r="AK28" s="32">
        <f t="shared" si="5"/>
        <v>1</v>
      </c>
      <c r="AL28" s="32">
        <f t="shared" si="6"/>
        <v>1</v>
      </c>
      <c r="AM28" s="32">
        <f t="shared" si="7"/>
        <v>1</v>
      </c>
      <c r="AN28" s="32">
        <f t="shared" si="8"/>
        <v>1</v>
      </c>
      <c r="AO28" s="32">
        <f t="shared" si="9"/>
        <v>1</v>
      </c>
      <c r="AP28" s="32">
        <f t="shared" si="10"/>
        <v>1</v>
      </c>
      <c r="AQ28" s="32">
        <f t="shared" si="11"/>
        <v>1</v>
      </c>
      <c r="AR28" s="32">
        <f t="shared" si="12"/>
        <v>1</v>
      </c>
      <c r="AS28" s="32">
        <f t="shared" si="13"/>
        <v>1</v>
      </c>
      <c r="AT28" s="32">
        <f t="shared" si="14"/>
        <v>1</v>
      </c>
      <c r="AU28" s="32">
        <f t="shared" si="15"/>
        <v>0</v>
      </c>
      <c r="AV28" s="32">
        <f t="shared" si="16"/>
        <v>0</v>
      </c>
      <c r="AW28" s="32">
        <f t="shared" si="17"/>
        <v>0</v>
      </c>
      <c r="AX28" s="32">
        <f t="shared" si="18"/>
        <v>0</v>
      </c>
      <c r="AY28" s="32">
        <f t="shared" si="19"/>
        <v>0</v>
      </c>
      <c r="AZ28" s="32">
        <f t="shared" si="20"/>
        <v>0</v>
      </c>
      <c r="BA28" s="32">
        <f t="shared" si="21"/>
        <v>0</v>
      </c>
      <c r="BB28" s="32">
        <f t="shared" si="22"/>
        <v>0</v>
      </c>
      <c r="BC28" s="32">
        <f t="shared" si="23"/>
        <v>0</v>
      </c>
      <c r="BD28" s="32">
        <f t="shared" si="24"/>
        <v>0</v>
      </c>
      <c r="BE28" s="32">
        <f t="shared" si="25"/>
        <v>0</v>
      </c>
      <c r="BF28" s="32">
        <f t="shared" si="26"/>
        <v>0</v>
      </c>
      <c r="BG28" s="32">
        <f t="shared" si="27"/>
        <v>0</v>
      </c>
      <c r="BH28" s="32">
        <f t="shared" si="28"/>
        <v>0</v>
      </c>
      <c r="BI28" s="32">
        <f t="shared" si="29"/>
        <v>0</v>
      </c>
      <c r="BJ28" s="32">
        <f t="shared" si="30"/>
        <v>0</v>
      </c>
      <c r="BK28" s="32">
        <f t="shared" si="31"/>
        <v>0</v>
      </c>
      <c r="BL28" s="32">
        <f t="shared" si="32"/>
        <v>0</v>
      </c>
      <c r="BM28" s="32">
        <f t="shared" si="33"/>
        <v>0</v>
      </c>
      <c r="BN28" s="32">
        <f t="shared" si="34"/>
        <v>0</v>
      </c>
      <c r="BO28" s="32">
        <f t="shared" si="35"/>
        <v>1</v>
      </c>
      <c r="BP28" s="32">
        <f t="shared" si="36"/>
        <v>1</v>
      </c>
      <c r="BQ28" s="32">
        <f t="shared" si="37"/>
        <v>1</v>
      </c>
      <c r="BR28" s="32">
        <f t="shared" si="38"/>
        <v>1</v>
      </c>
      <c r="BS28" s="32">
        <f t="shared" si="39"/>
        <v>1</v>
      </c>
      <c r="BT28" s="32">
        <f t="shared" si="40"/>
        <v>1</v>
      </c>
      <c r="BU28" s="32">
        <f t="shared" si="41"/>
        <v>1</v>
      </c>
      <c r="BV28" s="32">
        <f t="shared" si="42"/>
        <v>1</v>
      </c>
      <c r="BW28" s="32">
        <f t="shared" si="43"/>
        <v>1</v>
      </c>
      <c r="BX28" s="32">
        <f t="shared" si="44"/>
        <v>1</v>
      </c>
      <c r="BY28" s="32">
        <f t="shared" si="45"/>
        <v>2</v>
      </c>
      <c r="BZ28" s="32">
        <f t="shared" si="46"/>
        <v>2</v>
      </c>
      <c r="CA28" s="32">
        <f t="shared" si="47"/>
        <v>2</v>
      </c>
      <c r="CB28" s="32">
        <f t="shared" si="48"/>
        <v>2</v>
      </c>
      <c r="CC28" s="32">
        <f t="shared" si="49"/>
        <v>2</v>
      </c>
      <c r="CD28" s="32">
        <f t="shared" si="50"/>
        <v>2</v>
      </c>
      <c r="CE28" s="32">
        <f t="shared" si="51"/>
        <v>2</v>
      </c>
      <c r="CF28" s="32">
        <f t="shared" si="52"/>
        <v>2</v>
      </c>
      <c r="CG28" s="32">
        <f t="shared" si="53"/>
        <v>2</v>
      </c>
      <c r="CH28" s="32">
        <f t="shared" si="54"/>
        <v>2</v>
      </c>
      <c r="CI28" s="47">
        <f t="shared" si="55"/>
        <v>1024</v>
      </c>
      <c r="CJ28" s="47"/>
      <c r="CK28" s="31">
        <f t="shared" si="56"/>
        <v>0</v>
      </c>
    </row>
    <row r="29" spans="1:89" s="31" customFormat="1" ht="27" thickBot="1" x14ac:dyDescent="0.3">
      <c r="A29" s="33">
        <f t="shared" si="57"/>
        <v>17</v>
      </c>
      <c r="B29" s="34"/>
      <c r="C29" s="18"/>
      <c r="D29" s="19"/>
      <c r="E29" s="48"/>
      <c r="F29" s="49"/>
      <c r="G29" s="49"/>
      <c r="H29" s="20"/>
      <c r="I29" s="35"/>
      <c r="J29" s="36"/>
      <c r="K29" s="23">
        <f t="shared" si="0"/>
        <v>0</v>
      </c>
      <c r="L29" s="23">
        <f t="shared" si="1"/>
        <v>0</v>
      </c>
      <c r="M29" s="44"/>
      <c r="N29" s="45"/>
      <c r="O29" s="46"/>
      <c r="P29" s="44"/>
      <c r="Q29" s="46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7"/>
      <c r="AE29" s="25" t="e">
        <f>AVERAGE(S29:AB29)</f>
        <v>#DIV/0!</v>
      </c>
      <c r="AF29" s="28" t="e">
        <f>(L29-K29)/(6*AH29)</f>
        <v>#DIV/0!</v>
      </c>
      <c r="AG29" s="29" t="e">
        <f>MIN(AI29:AJ29)</f>
        <v>#DIV/0!</v>
      </c>
      <c r="AH29" s="30" t="e">
        <f t="shared" si="2"/>
        <v>#DIV/0!</v>
      </c>
      <c r="AI29" s="31" t="e">
        <f t="shared" si="3"/>
        <v>#DIV/0!</v>
      </c>
      <c r="AJ29" s="31" t="e">
        <f t="shared" si="4"/>
        <v>#DIV/0!</v>
      </c>
      <c r="AK29" s="32">
        <f t="shared" si="5"/>
        <v>1</v>
      </c>
      <c r="AL29" s="32">
        <f t="shared" si="6"/>
        <v>1</v>
      </c>
      <c r="AM29" s="32">
        <f t="shared" si="7"/>
        <v>1</v>
      </c>
      <c r="AN29" s="32">
        <f t="shared" si="8"/>
        <v>1</v>
      </c>
      <c r="AO29" s="32">
        <f t="shared" si="9"/>
        <v>1</v>
      </c>
      <c r="AP29" s="32">
        <f t="shared" si="10"/>
        <v>1</v>
      </c>
      <c r="AQ29" s="32">
        <f t="shared" si="11"/>
        <v>1</v>
      </c>
      <c r="AR29" s="32">
        <f t="shared" si="12"/>
        <v>1</v>
      </c>
      <c r="AS29" s="32">
        <f t="shared" si="13"/>
        <v>1</v>
      </c>
      <c r="AT29" s="32">
        <f t="shared" si="14"/>
        <v>1</v>
      </c>
      <c r="AU29" s="32">
        <f t="shared" si="15"/>
        <v>0</v>
      </c>
      <c r="AV29" s="32">
        <f t="shared" si="16"/>
        <v>0</v>
      </c>
      <c r="AW29" s="32">
        <f t="shared" si="17"/>
        <v>0</v>
      </c>
      <c r="AX29" s="32">
        <f t="shared" si="18"/>
        <v>0</v>
      </c>
      <c r="AY29" s="32">
        <f t="shared" si="19"/>
        <v>0</v>
      </c>
      <c r="AZ29" s="32">
        <f t="shared" si="20"/>
        <v>0</v>
      </c>
      <c r="BA29" s="32">
        <f t="shared" si="21"/>
        <v>0</v>
      </c>
      <c r="BB29" s="32">
        <f t="shared" si="22"/>
        <v>0</v>
      </c>
      <c r="BC29" s="32">
        <f t="shared" si="23"/>
        <v>0</v>
      </c>
      <c r="BD29" s="32">
        <f t="shared" si="24"/>
        <v>0</v>
      </c>
      <c r="BE29" s="32">
        <f t="shared" si="25"/>
        <v>0</v>
      </c>
      <c r="BF29" s="32">
        <f t="shared" si="26"/>
        <v>0</v>
      </c>
      <c r="BG29" s="32">
        <f t="shared" si="27"/>
        <v>0</v>
      </c>
      <c r="BH29" s="32">
        <f t="shared" si="28"/>
        <v>0</v>
      </c>
      <c r="BI29" s="32">
        <f t="shared" si="29"/>
        <v>0</v>
      </c>
      <c r="BJ29" s="32">
        <f t="shared" si="30"/>
        <v>0</v>
      </c>
      <c r="BK29" s="32">
        <f t="shared" si="31"/>
        <v>0</v>
      </c>
      <c r="BL29" s="32">
        <f t="shared" si="32"/>
        <v>0</v>
      </c>
      <c r="BM29" s="32">
        <f t="shared" si="33"/>
        <v>0</v>
      </c>
      <c r="BN29" s="32">
        <f t="shared" si="34"/>
        <v>0</v>
      </c>
      <c r="BO29" s="32">
        <f t="shared" si="35"/>
        <v>1</v>
      </c>
      <c r="BP29" s="32">
        <f t="shared" si="36"/>
        <v>1</v>
      </c>
      <c r="BQ29" s="32">
        <f t="shared" si="37"/>
        <v>1</v>
      </c>
      <c r="BR29" s="32">
        <f t="shared" si="38"/>
        <v>1</v>
      </c>
      <c r="BS29" s="32">
        <f t="shared" si="39"/>
        <v>1</v>
      </c>
      <c r="BT29" s="32">
        <f t="shared" si="40"/>
        <v>1</v>
      </c>
      <c r="BU29" s="32">
        <f t="shared" si="41"/>
        <v>1</v>
      </c>
      <c r="BV29" s="32">
        <f t="shared" si="42"/>
        <v>1</v>
      </c>
      <c r="BW29" s="32">
        <f t="shared" si="43"/>
        <v>1</v>
      </c>
      <c r="BX29" s="32">
        <f t="shared" si="44"/>
        <v>1</v>
      </c>
      <c r="BY29" s="32">
        <f t="shared" si="45"/>
        <v>2</v>
      </c>
      <c r="BZ29" s="32">
        <f t="shared" si="46"/>
        <v>2</v>
      </c>
      <c r="CA29" s="32">
        <f t="shared" si="47"/>
        <v>2</v>
      </c>
      <c r="CB29" s="32">
        <f t="shared" si="48"/>
        <v>2</v>
      </c>
      <c r="CC29" s="32">
        <f t="shared" si="49"/>
        <v>2</v>
      </c>
      <c r="CD29" s="32">
        <f t="shared" si="50"/>
        <v>2</v>
      </c>
      <c r="CE29" s="32">
        <f t="shared" si="51"/>
        <v>2</v>
      </c>
      <c r="CF29" s="32">
        <f t="shared" si="52"/>
        <v>2</v>
      </c>
      <c r="CG29" s="32">
        <f t="shared" si="53"/>
        <v>2</v>
      </c>
      <c r="CH29" s="32">
        <f t="shared" si="54"/>
        <v>2</v>
      </c>
      <c r="CI29" s="47">
        <f t="shared" si="55"/>
        <v>1024</v>
      </c>
      <c r="CJ29" s="47"/>
      <c r="CK29" s="31">
        <f t="shared" si="56"/>
        <v>0</v>
      </c>
    </row>
    <row r="30" spans="1:89" s="31" customFormat="1" ht="27" thickBot="1" x14ac:dyDescent="0.3">
      <c r="A30" s="33">
        <f t="shared" si="57"/>
        <v>18</v>
      </c>
      <c r="B30" s="34"/>
      <c r="C30" s="18"/>
      <c r="D30" s="19"/>
      <c r="E30" s="48"/>
      <c r="F30" s="49"/>
      <c r="G30" s="49"/>
      <c r="H30" s="20"/>
      <c r="I30" s="35"/>
      <c r="J30" s="36"/>
      <c r="K30" s="23">
        <f t="shared" si="0"/>
        <v>0</v>
      </c>
      <c r="L30" s="23">
        <f t="shared" si="1"/>
        <v>0</v>
      </c>
      <c r="M30" s="44"/>
      <c r="N30" s="45"/>
      <c r="O30" s="46"/>
      <c r="P30" s="44"/>
      <c r="Q30" s="46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7"/>
      <c r="AE30" s="25" t="e">
        <f t="shared" ref="AE30:AE32" si="64">AVERAGE(S30:AB30)</f>
        <v>#DIV/0!</v>
      </c>
      <c r="AF30" s="28" t="e">
        <f t="shared" ref="AF30:AF32" si="65">(L30-K30)/(6*AH30)</f>
        <v>#DIV/0!</v>
      </c>
      <c r="AG30" s="29" t="e">
        <f t="shared" ref="AG30:AG32" si="66">MIN(AI30:AJ30)</f>
        <v>#DIV/0!</v>
      </c>
      <c r="AH30" s="30" t="e">
        <f t="shared" si="2"/>
        <v>#DIV/0!</v>
      </c>
      <c r="AI30" s="31" t="e">
        <f t="shared" si="3"/>
        <v>#DIV/0!</v>
      </c>
      <c r="AJ30" s="31" t="e">
        <f t="shared" si="4"/>
        <v>#DIV/0!</v>
      </c>
      <c r="AK30" s="32">
        <f t="shared" si="5"/>
        <v>1</v>
      </c>
      <c r="AL30" s="32">
        <f t="shared" si="6"/>
        <v>1</v>
      </c>
      <c r="AM30" s="32">
        <f t="shared" si="7"/>
        <v>1</v>
      </c>
      <c r="AN30" s="32">
        <f t="shared" si="8"/>
        <v>1</v>
      </c>
      <c r="AO30" s="32">
        <f t="shared" si="9"/>
        <v>1</v>
      </c>
      <c r="AP30" s="32">
        <f t="shared" si="10"/>
        <v>1</v>
      </c>
      <c r="AQ30" s="32">
        <f t="shared" si="11"/>
        <v>1</v>
      </c>
      <c r="AR30" s="32">
        <f t="shared" si="12"/>
        <v>1</v>
      </c>
      <c r="AS30" s="32">
        <f t="shared" si="13"/>
        <v>1</v>
      </c>
      <c r="AT30" s="32">
        <f t="shared" si="14"/>
        <v>1</v>
      </c>
      <c r="AU30" s="32">
        <f t="shared" si="15"/>
        <v>0</v>
      </c>
      <c r="AV30" s="32">
        <f t="shared" si="16"/>
        <v>0</v>
      </c>
      <c r="AW30" s="32">
        <f t="shared" si="17"/>
        <v>0</v>
      </c>
      <c r="AX30" s="32">
        <f t="shared" si="18"/>
        <v>0</v>
      </c>
      <c r="AY30" s="32">
        <f t="shared" si="19"/>
        <v>0</v>
      </c>
      <c r="AZ30" s="32">
        <f t="shared" si="20"/>
        <v>0</v>
      </c>
      <c r="BA30" s="32">
        <f t="shared" si="21"/>
        <v>0</v>
      </c>
      <c r="BB30" s="32">
        <f t="shared" si="22"/>
        <v>0</v>
      </c>
      <c r="BC30" s="32">
        <f t="shared" si="23"/>
        <v>0</v>
      </c>
      <c r="BD30" s="32">
        <f t="shared" si="24"/>
        <v>0</v>
      </c>
      <c r="BE30" s="32">
        <f t="shared" si="25"/>
        <v>0</v>
      </c>
      <c r="BF30" s="32">
        <f t="shared" si="26"/>
        <v>0</v>
      </c>
      <c r="BG30" s="32">
        <f t="shared" si="27"/>
        <v>0</v>
      </c>
      <c r="BH30" s="32">
        <f t="shared" si="28"/>
        <v>0</v>
      </c>
      <c r="BI30" s="32">
        <f t="shared" si="29"/>
        <v>0</v>
      </c>
      <c r="BJ30" s="32">
        <f t="shared" si="30"/>
        <v>0</v>
      </c>
      <c r="BK30" s="32">
        <f t="shared" si="31"/>
        <v>0</v>
      </c>
      <c r="BL30" s="32">
        <f t="shared" si="32"/>
        <v>0</v>
      </c>
      <c r="BM30" s="32">
        <f t="shared" si="33"/>
        <v>0</v>
      </c>
      <c r="BN30" s="32">
        <f t="shared" si="34"/>
        <v>0</v>
      </c>
      <c r="BO30" s="32">
        <f t="shared" si="35"/>
        <v>1</v>
      </c>
      <c r="BP30" s="32">
        <f t="shared" si="36"/>
        <v>1</v>
      </c>
      <c r="BQ30" s="32">
        <f t="shared" si="37"/>
        <v>1</v>
      </c>
      <c r="BR30" s="32">
        <f t="shared" si="38"/>
        <v>1</v>
      </c>
      <c r="BS30" s="32">
        <f t="shared" si="39"/>
        <v>1</v>
      </c>
      <c r="BT30" s="32">
        <f t="shared" si="40"/>
        <v>1</v>
      </c>
      <c r="BU30" s="32">
        <f t="shared" si="41"/>
        <v>1</v>
      </c>
      <c r="BV30" s="32">
        <f t="shared" si="42"/>
        <v>1</v>
      </c>
      <c r="BW30" s="32">
        <f t="shared" si="43"/>
        <v>1</v>
      </c>
      <c r="BX30" s="32">
        <f t="shared" si="44"/>
        <v>1</v>
      </c>
      <c r="BY30" s="32">
        <f t="shared" si="45"/>
        <v>2</v>
      </c>
      <c r="BZ30" s="32">
        <f t="shared" si="46"/>
        <v>2</v>
      </c>
      <c r="CA30" s="32">
        <f t="shared" si="47"/>
        <v>2</v>
      </c>
      <c r="CB30" s="32">
        <f t="shared" si="48"/>
        <v>2</v>
      </c>
      <c r="CC30" s="32">
        <f t="shared" si="49"/>
        <v>2</v>
      </c>
      <c r="CD30" s="32">
        <f t="shared" si="50"/>
        <v>2</v>
      </c>
      <c r="CE30" s="32">
        <f t="shared" si="51"/>
        <v>2</v>
      </c>
      <c r="CF30" s="32">
        <f t="shared" si="52"/>
        <v>2</v>
      </c>
      <c r="CG30" s="32">
        <f t="shared" si="53"/>
        <v>2</v>
      </c>
      <c r="CH30" s="32">
        <f t="shared" si="54"/>
        <v>2</v>
      </c>
      <c r="CI30" s="47">
        <f t="shared" si="55"/>
        <v>1024</v>
      </c>
      <c r="CJ30" s="47"/>
      <c r="CK30" s="31">
        <f t="shared" si="56"/>
        <v>0</v>
      </c>
    </row>
    <row r="31" spans="1:89" s="31" customFormat="1" ht="27" thickBot="1" x14ac:dyDescent="0.3">
      <c r="A31" s="33">
        <f t="shared" si="57"/>
        <v>19</v>
      </c>
      <c r="B31" s="34"/>
      <c r="C31" s="18"/>
      <c r="D31" s="19"/>
      <c r="E31" s="48"/>
      <c r="F31" s="49"/>
      <c r="G31" s="49"/>
      <c r="H31" s="20"/>
      <c r="I31" s="35"/>
      <c r="J31" s="36"/>
      <c r="K31" s="23">
        <f t="shared" si="0"/>
        <v>0</v>
      </c>
      <c r="L31" s="23">
        <f t="shared" si="1"/>
        <v>0</v>
      </c>
      <c r="M31" s="44"/>
      <c r="N31" s="45"/>
      <c r="O31" s="46"/>
      <c r="P31" s="44"/>
      <c r="Q31" s="46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7"/>
      <c r="AE31" s="25" t="e">
        <f t="shared" si="64"/>
        <v>#DIV/0!</v>
      </c>
      <c r="AF31" s="28" t="e">
        <f t="shared" si="65"/>
        <v>#DIV/0!</v>
      </c>
      <c r="AG31" s="29" t="e">
        <f t="shared" si="66"/>
        <v>#DIV/0!</v>
      </c>
      <c r="AH31" s="30" t="e">
        <f t="shared" si="2"/>
        <v>#DIV/0!</v>
      </c>
      <c r="AI31" s="31" t="e">
        <f t="shared" si="3"/>
        <v>#DIV/0!</v>
      </c>
      <c r="AJ31" s="31" t="e">
        <f t="shared" si="4"/>
        <v>#DIV/0!</v>
      </c>
      <c r="AK31" s="32">
        <f t="shared" si="5"/>
        <v>1</v>
      </c>
      <c r="AL31" s="32">
        <f t="shared" si="6"/>
        <v>1</v>
      </c>
      <c r="AM31" s="32">
        <f t="shared" si="7"/>
        <v>1</v>
      </c>
      <c r="AN31" s="32">
        <f t="shared" si="8"/>
        <v>1</v>
      </c>
      <c r="AO31" s="32">
        <f t="shared" si="9"/>
        <v>1</v>
      </c>
      <c r="AP31" s="32">
        <f t="shared" si="10"/>
        <v>1</v>
      </c>
      <c r="AQ31" s="32">
        <f t="shared" si="11"/>
        <v>1</v>
      </c>
      <c r="AR31" s="32">
        <f t="shared" si="12"/>
        <v>1</v>
      </c>
      <c r="AS31" s="32">
        <f t="shared" si="13"/>
        <v>1</v>
      </c>
      <c r="AT31" s="32">
        <f t="shared" si="14"/>
        <v>1</v>
      </c>
      <c r="AU31" s="32">
        <f t="shared" si="15"/>
        <v>0</v>
      </c>
      <c r="AV31" s="32">
        <f t="shared" si="16"/>
        <v>0</v>
      </c>
      <c r="AW31" s="32">
        <f t="shared" si="17"/>
        <v>0</v>
      </c>
      <c r="AX31" s="32">
        <f t="shared" si="18"/>
        <v>0</v>
      </c>
      <c r="AY31" s="32">
        <f t="shared" si="19"/>
        <v>0</v>
      </c>
      <c r="AZ31" s="32">
        <f t="shared" si="20"/>
        <v>0</v>
      </c>
      <c r="BA31" s="32">
        <f t="shared" si="21"/>
        <v>0</v>
      </c>
      <c r="BB31" s="32">
        <f t="shared" si="22"/>
        <v>0</v>
      </c>
      <c r="BC31" s="32">
        <f t="shared" si="23"/>
        <v>0</v>
      </c>
      <c r="BD31" s="32">
        <f t="shared" si="24"/>
        <v>0</v>
      </c>
      <c r="BE31" s="32">
        <f t="shared" si="25"/>
        <v>0</v>
      </c>
      <c r="BF31" s="32">
        <f t="shared" si="26"/>
        <v>0</v>
      </c>
      <c r="BG31" s="32">
        <f t="shared" si="27"/>
        <v>0</v>
      </c>
      <c r="BH31" s="32">
        <f t="shared" si="28"/>
        <v>0</v>
      </c>
      <c r="BI31" s="32">
        <f t="shared" si="29"/>
        <v>0</v>
      </c>
      <c r="BJ31" s="32">
        <f t="shared" si="30"/>
        <v>0</v>
      </c>
      <c r="BK31" s="32">
        <f t="shared" si="31"/>
        <v>0</v>
      </c>
      <c r="BL31" s="32">
        <f t="shared" si="32"/>
        <v>0</v>
      </c>
      <c r="BM31" s="32">
        <f t="shared" si="33"/>
        <v>0</v>
      </c>
      <c r="BN31" s="32">
        <f t="shared" si="34"/>
        <v>0</v>
      </c>
      <c r="BO31" s="32">
        <f t="shared" si="35"/>
        <v>1</v>
      </c>
      <c r="BP31" s="32">
        <f t="shared" si="36"/>
        <v>1</v>
      </c>
      <c r="BQ31" s="32">
        <f t="shared" si="37"/>
        <v>1</v>
      </c>
      <c r="BR31" s="32">
        <f t="shared" si="38"/>
        <v>1</v>
      </c>
      <c r="BS31" s="32">
        <f t="shared" si="39"/>
        <v>1</v>
      </c>
      <c r="BT31" s="32">
        <f t="shared" si="40"/>
        <v>1</v>
      </c>
      <c r="BU31" s="32">
        <f t="shared" si="41"/>
        <v>1</v>
      </c>
      <c r="BV31" s="32">
        <f t="shared" si="42"/>
        <v>1</v>
      </c>
      <c r="BW31" s="32">
        <f t="shared" si="43"/>
        <v>1</v>
      </c>
      <c r="BX31" s="32">
        <f t="shared" si="44"/>
        <v>1</v>
      </c>
      <c r="BY31" s="32">
        <f t="shared" si="45"/>
        <v>2</v>
      </c>
      <c r="BZ31" s="32">
        <f t="shared" si="46"/>
        <v>2</v>
      </c>
      <c r="CA31" s="32">
        <f t="shared" si="47"/>
        <v>2</v>
      </c>
      <c r="CB31" s="32">
        <f t="shared" si="48"/>
        <v>2</v>
      </c>
      <c r="CC31" s="32">
        <f t="shared" si="49"/>
        <v>2</v>
      </c>
      <c r="CD31" s="32">
        <f t="shared" si="50"/>
        <v>2</v>
      </c>
      <c r="CE31" s="32">
        <f t="shared" si="51"/>
        <v>2</v>
      </c>
      <c r="CF31" s="32">
        <f t="shared" si="52"/>
        <v>2</v>
      </c>
      <c r="CG31" s="32">
        <f t="shared" si="53"/>
        <v>2</v>
      </c>
      <c r="CH31" s="32">
        <f t="shared" si="54"/>
        <v>2</v>
      </c>
      <c r="CI31" s="47">
        <f t="shared" si="55"/>
        <v>1024</v>
      </c>
      <c r="CJ31" s="47"/>
      <c r="CK31" s="31">
        <f t="shared" si="56"/>
        <v>0</v>
      </c>
    </row>
    <row r="32" spans="1:89" s="31" customFormat="1" ht="27" thickBot="1" x14ac:dyDescent="0.3">
      <c r="A32" s="33">
        <f t="shared" si="57"/>
        <v>20</v>
      </c>
      <c r="B32" s="34"/>
      <c r="C32" s="18"/>
      <c r="D32" s="19"/>
      <c r="E32" s="48"/>
      <c r="F32" s="49"/>
      <c r="G32" s="49"/>
      <c r="H32" s="20"/>
      <c r="I32" s="35"/>
      <c r="J32" s="36"/>
      <c r="K32" s="23">
        <f t="shared" si="0"/>
        <v>0</v>
      </c>
      <c r="L32" s="23">
        <f t="shared" si="1"/>
        <v>0</v>
      </c>
      <c r="M32" s="44"/>
      <c r="N32" s="45"/>
      <c r="O32" s="46"/>
      <c r="P32" s="44"/>
      <c r="Q32" s="46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7"/>
      <c r="AE32" s="25" t="e">
        <f t="shared" si="64"/>
        <v>#DIV/0!</v>
      </c>
      <c r="AF32" s="28" t="e">
        <f t="shared" si="65"/>
        <v>#DIV/0!</v>
      </c>
      <c r="AG32" s="29" t="e">
        <f t="shared" si="66"/>
        <v>#DIV/0!</v>
      </c>
      <c r="AH32" s="30" t="e">
        <f t="shared" si="2"/>
        <v>#DIV/0!</v>
      </c>
      <c r="AI32" s="31" t="e">
        <f t="shared" si="3"/>
        <v>#DIV/0!</v>
      </c>
      <c r="AJ32" s="31" t="e">
        <f t="shared" si="4"/>
        <v>#DIV/0!</v>
      </c>
      <c r="AK32" s="32">
        <f t="shared" si="5"/>
        <v>1</v>
      </c>
      <c r="AL32" s="32">
        <f t="shared" si="6"/>
        <v>1</v>
      </c>
      <c r="AM32" s="32">
        <f t="shared" si="7"/>
        <v>1</v>
      </c>
      <c r="AN32" s="32">
        <f t="shared" si="8"/>
        <v>1</v>
      </c>
      <c r="AO32" s="32">
        <f t="shared" si="9"/>
        <v>1</v>
      </c>
      <c r="AP32" s="32">
        <f t="shared" si="10"/>
        <v>1</v>
      </c>
      <c r="AQ32" s="32">
        <f t="shared" si="11"/>
        <v>1</v>
      </c>
      <c r="AR32" s="32">
        <f t="shared" si="12"/>
        <v>1</v>
      </c>
      <c r="AS32" s="32">
        <f t="shared" si="13"/>
        <v>1</v>
      </c>
      <c r="AT32" s="32">
        <f t="shared" si="14"/>
        <v>1</v>
      </c>
      <c r="AU32" s="32">
        <f t="shared" si="15"/>
        <v>0</v>
      </c>
      <c r="AV32" s="32">
        <f t="shared" si="16"/>
        <v>0</v>
      </c>
      <c r="AW32" s="32">
        <f t="shared" si="17"/>
        <v>0</v>
      </c>
      <c r="AX32" s="32">
        <f t="shared" si="18"/>
        <v>0</v>
      </c>
      <c r="AY32" s="32">
        <f t="shared" si="19"/>
        <v>0</v>
      </c>
      <c r="AZ32" s="32">
        <f t="shared" si="20"/>
        <v>0</v>
      </c>
      <c r="BA32" s="32">
        <f t="shared" si="21"/>
        <v>0</v>
      </c>
      <c r="BB32" s="32">
        <f t="shared" si="22"/>
        <v>0</v>
      </c>
      <c r="BC32" s="32">
        <f t="shared" si="23"/>
        <v>0</v>
      </c>
      <c r="BD32" s="32">
        <f t="shared" si="24"/>
        <v>0</v>
      </c>
      <c r="BE32" s="32">
        <f t="shared" si="25"/>
        <v>0</v>
      </c>
      <c r="BF32" s="32">
        <f t="shared" si="26"/>
        <v>0</v>
      </c>
      <c r="BG32" s="32">
        <f t="shared" si="27"/>
        <v>0</v>
      </c>
      <c r="BH32" s="32">
        <f t="shared" si="28"/>
        <v>0</v>
      </c>
      <c r="BI32" s="32">
        <f t="shared" si="29"/>
        <v>0</v>
      </c>
      <c r="BJ32" s="32">
        <f t="shared" si="30"/>
        <v>0</v>
      </c>
      <c r="BK32" s="32">
        <f t="shared" si="31"/>
        <v>0</v>
      </c>
      <c r="BL32" s="32">
        <f t="shared" si="32"/>
        <v>0</v>
      </c>
      <c r="BM32" s="32">
        <f t="shared" si="33"/>
        <v>0</v>
      </c>
      <c r="BN32" s="32">
        <f t="shared" si="34"/>
        <v>0</v>
      </c>
      <c r="BO32" s="32">
        <f t="shared" si="35"/>
        <v>1</v>
      </c>
      <c r="BP32" s="32">
        <f t="shared" si="36"/>
        <v>1</v>
      </c>
      <c r="BQ32" s="32">
        <f t="shared" si="37"/>
        <v>1</v>
      </c>
      <c r="BR32" s="32">
        <f t="shared" si="38"/>
        <v>1</v>
      </c>
      <c r="BS32" s="32">
        <f t="shared" si="39"/>
        <v>1</v>
      </c>
      <c r="BT32" s="32">
        <f t="shared" si="40"/>
        <v>1</v>
      </c>
      <c r="BU32" s="32">
        <f t="shared" si="41"/>
        <v>1</v>
      </c>
      <c r="BV32" s="32">
        <f t="shared" si="42"/>
        <v>1</v>
      </c>
      <c r="BW32" s="32">
        <f t="shared" si="43"/>
        <v>1</v>
      </c>
      <c r="BX32" s="32">
        <f t="shared" si="44"/>
        <v>1</v>
      </c>
      <c r="BY32" s="32">
        <f t="shared" si="45"/>
        <v>2</v>
      </c>
      <c r="BZ32" s="32">
        <f t="shared" si="46"/>
        <v>2</v>
      </c>
      <c r="CA32" s="32">
        <f t="shared" si="47"/>
        <v>2</v>
      </c>
      <c r="CB32" s="32">
        <f t="shared" si="48"/>
        <v>2</v>
      </c>
      <c r="CC32" s="32">
        <f t="shared" si="49"/>
        <v>2</v>
      </c>
      <c r="CD32" s="32">
        <f t="shared" si="50"/>
        <v>2</v>
      </c>
      <c r="CE32" s="32">
        <f t="shared" si="51"/>
        <v>2</v>
      </c>
      <c r="CF32" s="32">
        <f t="shared" si="52"/>
        <v>2</v>
      </c>
      <c r="CG32" s="32">
        <f t="shared" si="53"/>
        <v>2</v>
      </c>
      <c r="CH32" s="32">
        <f t="shared" si="54"/>
        <v>2</v>
      </c>
      <c r="CI32" s="47">
        <f t="shared" si="55"/>
        <v>1024</v>
      </c>
      <c r="CJ32" s="47"/>
      <c r="CK32" s="31">
        <f t="shared" si="56"/>
        <v>0</v>
      </c>
    </row>
    <row r="33" spans="1:36" s="5" customFormat="1" ht="18.75" x14ac:dyDescent="0.3">
      <c r="A33" s="43"/>
      <c r="C33" s="3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S33" s="38"/>
      <c r="T33" s="38"/>
      <c r="U33" s="38"/>
      <c r="V33" s="38"/>
      <c r="W33" s="38"/>
      <c r="X33" s="38"/>
      <c r="Y33" s="38"/>
      <c r="Z33" s="38"/>
      <c r="AA33" s="38"/>
      <c r="AB33" s="2"/>
      <c r="AD33" s="2"/>
      <c r="AE33" s="39"/>
      <c r="AF33" s="40"/>
      <c r="AG33" s="40"/>
      <c r="AH33" s="41"/>
      <c r="AI33" s="42"/>
      <c r="AJ33" s="42"/>
    </row>
    <row r="34" spans="1:36" s="5" customFormat="1" x14ac:dyDescent="0.2">
      <c r="C34" s="3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38"/>
      <c r="T34" s="38"/>
      <c r="U34" s="38"/>
      <c r="V34" s="38"/>
      <c r="W34" s="38"/>
      <c r="X34" s="38"/>
      <c r="Y34" s="38"/>
      <c r="Z34" s="38"/>
      <c r="AA34" s="38"/>
      <c r="AB34" s="2"/>
      <c r="AD34" s="2"/>
    </row>
    <row r="35" spans="1:36" s="5" customFormat="1" x14ac:dyDescent="0.2">
      <c r="C35" s="3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38"/>
      <c r="T35" s="38"/>
      <c r="U35" s="38"/>
      <c r="V35" s="38"/>
      <c r="W35" s="38"/>
      <c r="X35" s="38"/>
      <c r="Y35" s="38"/>
      <c r="Z35" s="38"/>
      <c r="AA35" s="38"/>
      <c r="AB35" s="2"/>
      <c r="AD35" s="2"/>
    </row>
  </sheetData>
  <sheetProtection insertRows="0" deleteRows="0" selectLockedCells="1"/>
  <mergeCells count="138">
    <mergeCell ref="A1:AG1"/>
    <mergeCell ref="U2:V2"/>
    <mergeCell ref="Y3:Y4"/>
    <mergeCell ref="Z3:Z4"/>
    <mergeCell ref="AA3:AA4"/>
    <mergeCell ref="AB3:AB4"/>
    <mergeCell ref="AG11:AG12"/>
    <mergeCell ref="AH11:AH12"/>
    <mergeCell ref="AE2:AG2"/>
    <mergeCell ref="AE3:AG10"/>
    <mergeCell ref="AD11:AD12"/>
    <mergeCell ref="AC11:AC12"/>
    <mergeCell ref="AC2:AD2"/>
    <mergeCell ref="AC3:AD4"/>
    <mergeCell ref="AE11:AE12"/>
    <mergeCell ref="AF11:AF12"/>
    <mergeCell ref="A2:E2"/>
    <mergeCell ref="J3:O4"/>
    <mergeCell ref="J2:O2"/>
    <mergeCell ref="F2:I2"/>
    <mergeCell ref="P3:R4"/>
    <mergeCell ref="A3:E4"/>
    <mergeCell ref="F3:I4"/>
    <mergeCell ref="P2:R2"/>
    <mergeCell ref="W2:X2"/>
    <mergeCell ref="U3:V4"/>
    <mergeCell ref="W3:X4"/>
    <mergeCell ref="S2:T4"/>
    <mergeCell ref="B11:B12"/>
    <mergeCell ref="C11:C12"/>
    <mergeCell ref="D11:D12"/>
    <mergeCell ref="A5:N5"/>
    <mergeCell ref="A6:N7"/>
    <mergeCell ref="A9:N10"/>
    <mergeCell ref="A8:N8"/>
    <mergeCell ref="A11:A12"/>
    <mergeCell ref="K12:L12"/>
    <mergeCell ref="R11:R12"/>
    <mergeCell ref="T8:X8"/>
    <mergeCell ref="Y5:AD10"/>
    <mergeCell ref="O9:S10"/>
    <mergeCell ref="T9:X10"/>
    <mergeCell ref="O6:X7"/>
    <mergeCell ref="S11:AB11"/>
    <mergeCell ref="O8:S8"/>
    <mergeCell ref="O5:X5"/>
    <mergeCell ref="E21:G21"/>
    <mergeCell ref="M21:O21"/>
    <mergeCell ref="P21:Q21"/>
    <mergeCell ref="E17:G17"/>
    <mergeCell ref="M17:O17"/>
    <mergeCell ref="P17:Q17"/>
    <mergeCell ref="P11:Q12"/>
    <mergeCell ref="E11:G12"/>
    <mergeCell ref="E14:G14"/>
    <mergeCell ref="M14:O14"/>
    <mergeCell ref="P14:Q14"/>
    <mergeCell ref="E15:G15"/>
    <mergeCell ref="M15:O15"/>
    <mergeCell ref="E13:G13"/>
    <mergeCell ref="M13:O13"/>
    <mergeCell ref="P13:Q13"/>
    <mergeCell ref="I11:J11"/>
    <mergeCell ref="M11:O12"/>
    <mergeCell ref="E16:G16"/>
    <mergeCell ref="M16:O16"/>
    <mergeCell ref="P16:Q16"/>
    <mergeCell ref="P15:Q15"/>
    <mergeCell ref="H11:H12"/>
    <mergeCell ref="E18:G18"/>
    <mergeCell ref="M18:O18"/>
    <mergeCell ref="P18:Q18"/>
    <mergeCell ref="E19:G19"/>
    <mergeCell ref="M19:O19"/>
    <mergeCell ref="P19:Q19"/>
    <mergeCell ref="E20:G20"/>
    <mergeCell ref="M20:O20"/>
    <mergeCell ref="P20:Q20"/>
    <mergeCell ref="E29:G29"/>
    <mergeCell ref="M29:O29"/>
    <mergeCell ref="P29:Q29"/>
    <mergeCell ref="E22:G22"/>
    <mergeCell ref="M22:O22"/>
    <mergeCell ref="P22:Q22"/>
    <mergeCell ref="E23:G23"/>
    <mergeCell ref="M23:O23"/>
    <mergeCell ref="P23:Q23"/>
    <mergeCell ref="E24:G24"/>
    <mergeCell ref="M24:O24"/>
    <mergeCell ref="P24:Q24"/>
    <mergeCell ref="E25:G25"/>
    <mergeCell ref="M25:O25"/>
    <mergeCell ref="P25:Q25"/>
    <mergeCell ref="E26:G26"/>
    <mergeCell ref="M26:O26"/>
    <mergeCell ref="P26:Q26"/>
    <mergeCell ref="E27:G27"/>
    <mergeCell ref="M27:O27"/>
    <mergeCell ref="P27:Q27"/>
    <mergeCell ref="E28:G28"/>
    <mergeCell ref="M28:O28"/>
    <mergeCell ref="P28:Q28"/>
    <mergeCell ref="CI27:CJ27"/>
    <mergeCell ref="CI28:CJ28"/>
    <mergeCell ref="CI29:CJ29"/>
    <mergeCell ref="AK11:AT11"/>
    <mergeCell ref="AU11:BD11"/>
    <mergeCell ref="BE11:BN11"/>
    <mergeCell ref="BO11:BX11"/>
    <mergeCell ref="BY11:CH11"/>
    <mergeCell ref="CI11:CJ11"/>
    <mergeCell ref="CI13:CJ13"/>
    <mergeCell ref="CI12:CJ12"/>
    <mergeCell ref="CI14:CJ14"/>
    <mergeCell ref="CI15:CJ15"/>
    <mergeCell ref="CI16:CJ16"/>
    <mergeCell ref="CI17:CJ17"/>
    <mergeCell ref="CI18:CJ18"/>
    <mergeCell ref="CI19:CJ19"/>
    <mergeCell ref="CI20:CJ20"/>
    <mergeCell ref="CI21:CJ21"/>
    <mergeCell ref="CI22:CJ22"/>
    <mergeCell ref="CI23:CJ23"/>
    <mergeCell ref="CI24:CJ24"/>
    <mergeCell ref="CI25:CJ25"/>
    <mergeCell ref="CI26:CJ26"/>
    <mergeCell ref="M31:O31"/>
    <mergeCell ref="P31:Q31"/>
    <mergeCell ref="CI30:CJ30"/>
    <mergeCell ref="CI31:CJ31"/>
    <mergeCell ref="E32:G32"/>
    <mergeCell ref="M32:O32"/>
    <mergeCell ref="P32:Q32"/>
    <mergeCell ref="CI32:CJ32"/>
    <mergeCell ref="E30:G30"/>
    <mergeCell ref="M30:O30"/>
    <mergeCell ref="P30:Q30"/>
    <mergeCell ref="E31:G31"/>
  </mergeCells>
  <conditionalFormatting sqref="R13:R32">
    <cfRule type="expression" dxfId="6" priority="2" stopIfTrue="1">
      <formula>$CK13=1</formula>
    </cfRule>
    <cfRule type="expression" dxfId="5" priority="3" stopIfTrue="1">
      <formula>$CK13=2</formula>
    </cfRule>
  </conditionalFormatting>
  <conditionalFormatting sqref="S13:AB32">
    <cfRule type="expression" dxfId="4" priority="1" stopIfTrue="1">
      <formula>BY13=0</formula>
    </cfRule>
  </conditionalFormatting>
  <conditionalFormatting sqref="AC13:AC32">
    <cfRule type="cellIs" dxfId="3" priority="4" stopIfTrue="1" operator="equal">
      <formula>"O"</formula>
    </cfRule>
    <cfRule type="cellIs" dxfId="2" priority="5" stopIfTrue="1" operator="equal">
      <formula>"REF"</formula>
    </cfRule>
    <cfRule type="cellIs" dxfId="1" priority="6" stopIfTrue="1" operator="equal">
      <formula>"X"</formula>
    </cfRule>
  </conditionalFormatting>
  <conditionalFormatting sqref="AE13:AJ33">
    <cfRule type="expression" dxfId="0" priority="7" stopIfTrue="1">
      <formula>$CK13&gt;0</formula>
    </cfRule>
  </conditionalFormatting>
  <dataValidations count="4">
    <dataValidation type="list" allowBlank="1" showInputMessage="1" showErrorMessage="1" sqref="H13:H32" xr:uid="{00000000-0002-0000-0000-000000000000}">
      <formula1>type2</formula1>
    </dataValidation>
    <dataValidation type="list" allowBlank="1" showInputMessage="1" showErrorMessage="1" sqref="R13:R32" xr:uid="{00000000-0002-0000-0000-000001000000}">
      <formula1>feat</formula1>
    </dataValidation>
    <dataValidation type="list" allowBlank="1" showInputMessage="1" showErrorMessage="1" sqref="J3:O4" xr:uid="{00000000-0002-0000-0000-000002000000}">
      <formula1>TYPE</formula1>
    </dataValidation>
    <dataValidation type="list" allowBlank="1" showInputMessage="1" showErrorMessage="1" sqref="AE3:AG10" xr:uid="{00000000-0002-0000-0000-000003000000}">
      <formula1>rank</formula1>
    </dataValidation>
  </dataValidations>
  <printOptions horizontalCentered="1"/>
  <pageMargins left="0" right="0" top="0" bottom="0" header="0" footer="0"/>
  <pageSetup scale="45" orientation="landscape" r:id="rId1"/>
  <headerFooter scaleWithDoc="0" alignWithMargins="0">
    <oddHeader>&amp;C
_x000D_
&amp;R&amp;16&amp;P of &amp;N</oddHeader>
    <oddFooter xml:space="preserve">&amp;C
&amp;R&amp;8 Rev #: 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8"/>
  </sheetPr>
  <dimension ref="A1:F6"/>
  <sheetViews>
    <sheetView zoomScaleNormal="100" workbookViewId="0">
      <selection activeCell="I23" sqref="I23"/>
    </sheetView>
  </sheetViews>
  <sheetFormatPr defaultRowHeight="15" x14ac:dyDescent="0.25"/>
  <cols>
    <col min="1" max="16384" width="9.140625" style="1"/>
  </cols>
  <sheetData>
    <row r="1" spans="1:6" x14ac:dyDescent="0.25">
      <c r="A1" s="1" t="s">
        <v>53</v>
      </c>
      <c r="D1" s="1" t="s">
        <v>0</v>
      </c>
      <c r="E1" s="1" t="s">
        <v>60</v>
      </c>
      <c r="F1" s="1" t="s">
        <v>11</v>
      </c>
    </row>
    <row r="2" spans="1:6" x14ac:dyDescent="0.25">
      <c r="A2" s="1" t="s">
        <v>54</v>
      </c>
      <c r="D2" s="1" t="s">
        <v>39</v>
      </c>
      <c r="E2" s="1" t="s">
        <v>39</v>
      </c>
      <c r="F2" s="1" t="s">
        <v>35</v>
      </c>
    </row>
    <row r="3" spans="1:6" x14ac:dyDescent="0.25">
      <c r="A3" s="1" t="s">
        <v>6</v>
      </c>
      <c r="D3" s="1" t="s">
        <v>63</v>
      </c>
      <c r="E3" s="1" t="s">
        <v>63</v>
      </c>
      <c r="F3" s="1" t="s">
        <v>52</v>
      </c>
    </row>
    <row r="4" spans="1:6" x14ac:dyDescent="0.25">
      <c r="A4" s="1" t="s">
        <v>48</v>
      </c>
      <c r="D4" s="1" t="s">
        <v>64</v>
      </c>
      <c r="E4" s="1" t="s">
        <v>64</v>
      </c>
      <c r="F4" s="1" t="s">
        <v>28</v>
      </c>
    </row>
    <row r="5" spans="1:6" x14ac:dyDescent="0.25">
      <c r="A5" s="1" t="s">
        <v>3</v>
      </c>
      <c r="D5" s="1" t="s">
        <v>33</v>
      </c>
      <c r="E5" s="1" t="s">
        <v>33</v>
      </c>
    </row>
    <row r="6" spans="1:6" x14ac:dyDescent="0.25">
      <c r="D6" s="1" t="s">
        <v>47</v>
      </c>
    </row>
  </sheetData>
  <pageMargins left="0.75" right="0.75" top="1" bottom="1" header="0.5" footer="0.5"/>
  <headerFooter scaleWithDoc="0" alignWithMargins="0">
    <oddHeader xml:space="preserve">&amp;C_x000D_
</oddHeader>
    <oddFooter xml:space="preserve">&amp;L&amp;8 SF-0032-Dimensional Results - Uncontrolled
Page &amp;P of &amp;N&amp;C&amp;R&amp;8 Rev #: 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8283517EB0B47AA59976606A3A044" ma:contentTypeVersion="3" ma:contentTypeDescription="Create a new document." ma:contentTypeScope="" ma:versionID="46f2bae597a076cfd33d06a2956f89f1">
  <xsd:schema xmlns:xsd="http://www.w3.org/2001/XMLSchema" xmlns:xs="http://www.w3.org/2001/XMLSchema" xmlns:p="http://schemas.microsoft.com/office/2006/metadata/properties" xmlns:ns2="52f89d10-6b0d-4e09-a8fe-c4735720ee84" xmlns:ns3="5d46d21d-c02c-49c7-ad73-65bfe19d189c" targetNamespace="http://schemas.microsoft.com/office/2006/metadata/properties" ma:root="true" ma:fieldsID="3230eb9c770727f5fe754d4a5cef8b9c" ns2:_="" ns3:_="">
    <xsd:import namespace="52f89d10-6b0d-4e09-a8fe-c4735720ee84"/>
    <xsd:import namespace="5d46d21d-c02c-49c7-ad73-65bfe19d18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DocType" minOccurs="0"/>
                <xsd:element ref="ns3:Display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89d10-6b0d-4e09-a8fe-c4735720ee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6d21d-c02c-49c7-ad73-65bfe19d189c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internalName="Section">
      <xsd:simpleType>
        <xsd:restriction base="dms:Text">
          <xsd:maxLength value="255"/>
        </xsd:restriction>
      </xsd:simpleType>
    </xsd:element>
    <xsd:element name="DocType" ma:index="12" nillable="true" ma:displayName="DocType" ma:default="Procedure" ma:format="Dropdown" ma:internalName="DocType">
      <xsd:simpleType>
        <xsd:restriction base="dms:Choice">
          <xsd:enumeration value="Procedure"/>
          <xsd:enumeration value="Form"/>
        </xsd:restriction>
      </xsd:simpleType>
    </xsd:element>
    <xsd:element name="DisplayName" ma:index="13" nillable="true" ma:displayName="DisplayName" ma:internalName="Display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Name xmlns="5d46d21d-c02c-49c7-ad73-65bfe19d189c">B-07 SAMPLE DATA SHEET</DisplayName>
    <Section xmlns="5d46d21d-c02c-49c7-ad73-65bfe19d189c">APPENDIX B: QUALITY TOOLKIT</Section>
    <DocType xmlns="5d46d21d-c02c-49c7-ad73-65bfe19d189c">Form</DocType>
    <_dlc_DocId xmlns="52f89d10-6b0d-4e09-a8fe-c4735720ee84">XVFDXJZASNRA-134-86</_dlc_DocId>
    <_dlc_DocIdUrl xmlns="52f89d10-6b0d-4e09-a8fe-c4735720ee84">
      <Url>http://myadvics/_layouts/DocIdRedir.aspx?ID=XVFDXJZASNRA-134-86</Url>
      <Description>XVFDXJZASNRA-134-86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F41CB-BAB6-4743-B89D-D7DB5027E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89d10-6b0d-4e09-a8fe-c4735720ee84"/>
    <ds:schemaRef ds:uri="5d46d21d-c02c-49c7-ad73-65bfe19d1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4A2D5-28DA-4B3C-853D-BB5EA569CDB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31E1AA-27A0-4C59-99EF-C4FA35E4A80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67E522-DCC7-4A54-BADA-03E796A7E408}">
  <ds:schemaRefs>
    <ds:schemaRef ds:uri="http://schemas.microsoft.com/office/2006/metadata/properties"/>
    <ds:schemaRef ds:uri="http://schemas.microsoft.com/office/infopath/2007/PartnerControls"/>
    <ds:schemaRef ds:uri="5d46d21d-c02c-49c7-ad73-65bfe19d189c"/>
    <ds:schemaRef ds:uri="52f89d10-6b0d-4e09-a8fe-c4735720ee84"/>
  </ds:schemaRefs>
</ds:datastoreItem>
</file>

<file path=customXml/itemProps5.xml><?xml version="1.0" encoding="utf-8"?>
<ds:datastoreItem xmlns:ds="http://schemas.openxmlformats.org/officeDocument/2006/customXml" ds:itemID="{9ED28BE8-C589-4FAF-94AB-77D59E4359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 SHEET</vt:lpstr>
      <vt:lpstr>FORMULA</vt:lpstr>
      <vt:lpstr>feat</vt:lpstr>
      <vt:lpstr>'DATA SHEET'!Print_Area</vt:lpstr>
      <vt:lpstr>'DATA SHEET'!Print_Titles</vt:lpstr>
      <vt:lpstr>rank</vt:lpstr>
      <vt:lpstr>TYPE</vt:lpstr>
      <vt:lpstr>type2</vt:lpstr>
    </vt:vector>
  </TitlesOfParts>
  <Company>Aisin Brake and Chassis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B-07</dc:title>
  <dc:creator>lcassady</dc:creator>
  <cp:lastModifiedBy>Byers, Ben</cp:lastModifiedBy>
  <cp:lastPrinted>2015-05-21T17:42:24Z</cp:lastPrinted>
  <dcterms:created xsi:type="dcterms:W3CDTF">2008-07-02T13:47:14Z</dcterms:created>
  <dcterms:modified xsi:type="dcterms:W3CDTF">2024-01-10T21:14:59Z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 Number">
    <vt:lpwstr>8989</vt:lpwstr>
  </property>
  <property fmtid="{D5CDD505-2E9C-101B-9397-08002B2CF9AE}" pid="3" name="Document Number">
    <vt:lpwstr>SF-0032</vt:lpwstr>
  </property>
  <property fmtid="{D5CDD505-2E9C-101B-9397-08002B2CF9AE}" pid="4" name="Document Title">
    <vt:lpwstr>Dimensional Results</vt:lpwstr>
  </property>
  <property fmtid="{D5CDD505-2E9C-101B-9397-08002B2CF9AE}" pid="5" name="Document Title1">
    <vt:lpwstr> </vt:lpwstr>
  </property>
  <property fmtid="{D5CDD505-2E9C-101B-9397-08002B2CF9AE}" pid="6" name="Number and Title">
    <vt:lpwstr>SF-0032 - Dimensional Results</vt:lpwstr>
  </property>
  <property fmtid="{D5CDD505-2E9C-101B-9397-08002B2CF9AE}" pid="7" name="Number and Title1">
    <vt:lpwstr> </vt:lpwstr>
  </property>
  <property fmtid="{D5CDD505-2E9C-101B-9397-08002B2CF9AE}" pid="8" name="Number and Title2">
    <vt:lpwstr> </vt:lpwstr>
  </property>
  <property fmtid="{D5CDD505-2E9C-101B-9397-08002B2CF9AE}" pid="9" name="Document Type">
    <vt:lpwstr>Supplier Forms</vt:lpwstr>
  </property>
  <property fmtid="{D5CDD505-2E9C-101B-9397-08002B2CF9AE}" pid="10" name="Document Type Desc">
    <vt:lpwstr>Supplier Forms used by Supplier Quality Engineers from the Aisin North America SQAM</vt:lpwstr>
  </property>
  <property fmtid="{D5CDD505-2E9C-101B-9397-08002B2CF9AE}" pid="11" name="Revision Level">
    <vt:lpwstr/>
  </property>
  <property fmtid="{D5CDD505-2E9C-101B-9397-08002B2CF9AE}" pid="12" name="Revision Date">
    <vt:lpwstr> </vt:lpwstr>
  </property>
  <property fmtid="{D5CDD505-2E9C-101B-9397-08002B2CF9AE}" pid="13" name="Activation Date">
    <vt:lpwstr>05/25/2011</vt:lpwstr>
  </property>
  <property fmtid="{D5CDD505-2E9C-101B-9397-08002B2CF9AE}" pid="14" name="Effective Date">
    <vt:lpwstr> </vt:lpwstr>
  </property>
  <property fmtid="{D5CDD505-2E9C-101B-9397-08002B2CF9AE}" pid="15" name="Control Status">
    <vt:lpwstr>Uncontrolled</vt:lpwstr>
  </property>
  <property fmtid="{D5CDD505-2E9C-101B-9397-08002B2CF9AE}" pid="16" name="Document Status">
    <vt:lpwstr>Active</vt:lpwstr>
  </property>
  <property fmtid="{D5CDD505-2E9C-101B-9397-08002B2CF9AE}" pid="17" name="Coordinator Name">
    <vt:lpwstr>Aaron Racey</vt:lpwstr>
  </property>
  <property fmtid="{D5CDD505-2E9C-101B-9397-08002B2CF9AE}" pid="18" name="Approver List">
    <vt:lpwstr>Aaron Racey; Angie Carrick; Jeff Hogue</vt:lpwstr>
  </property>
  <property fmtid="{D5CDD505-2E9C-101B-9397-08002B2CF9AE}" pid="19" name="Approver List1">
    <vt:lpwstr> </vt:lpwstr>
  </property>
  <property fmtid="{D5CDD505-2E9C-101B-9397-08002B2CF9AE}" pid="20" name="Approver List2">
    <vt:lpwstr> </vt:lpwstr>
  </property>
  <property fmtid="{D5CDD505-2E9C-101B-9397-08002B2CF9AE}" pid="21" name="Approver List3">
    <vt:lpwstr> </vt:lpwstr>
  </property>
  <property fmtid="{D5CDD505-2E9C-101B-9397-08002B2CF9AE}" pid="22" name="Approver List4">
    <vt:lpwstr> </vt:lpwstr>
  </property>
  <property fmtid="{D5CDD505-2E9C-101B-9397-08002B2CF9AE}" pid="23" name="Approver List With Positions">
    <vt:lpwstr>Aaron Racey Senior Quality Engineer - Supplier; Angie Carrick Document Control Specialist; Jeff Hogue Quality Manager</vt:lpwstr>
  </property>
  <property fmtid="{D5CDD505-2E9C-101B-9397-08002B2CF9AE}" pid="24" name="Approver List With Positions1">
    <vt:lpwstr> </vt:lpwstr>
  </property>
  <property fmtid="{D5CDD505-2E9C-101B-9397-08002B2CF9AE}" pid="25" name="Approver List With Positions2">
    <vt:lpwstr> </vt:lpwstr>
  </property>
  <property fmtid="{D5CDD505-2E9C-101B-9397-08002B2CF9AE}" pid="26" name="Approver List With Positions3">
    <vt:lpwstr> </vt:lpwstr>
  </property>
  <property fmtid="{D5CDD505-2E9C-101B-9397-08002B2CF9AE}" pid="27" name="Approver List With Positions4">
    <vt:lpwstr> </vt:lpwstr>
  </property>
  <property fmtid="{D5CDD505-2E9C-101B-9397-08002B2CF9AE}" pid="28" name="Company Acronym">
    <vt:lpwstr>ABI</vt:lpwstr>
  </property>
  <property fmtid="{D5CDD505-2E9C-101B-9397-08002B2CF9AE}" pid="29" name="Company Name">
    <vt:lpwstr>ADVICS Manufacturing Indiana, LLC.</vt:lpwstr>
  </property>
  <property fmtid="{D5CDD505-2E9C-101B-9397-08002B2CF9AE}" pid="30" name="File Path">
    <vt:lpwstr>\\abisrvmq1\MQ1_Documents\Documents\</vt:lpwstr>
  </property>
  <property fmtid="{D5CDD505-2E9C-101B-9397-08002B2CF9AE}" pid="31" name="File Name">
    <vt:lpwstr>FIII-23-003 Dimensional Results -unlocked.xls</vt:lpwstr>
  </property>
  <property fmtid="{D5CDD505-2E9C-101B-9397-08002B2CF9AE}" pid="32" name="_dlc_DocId">
    <vt:lpwstr>XVFDXJZASNRA-134-86</vt:lpwstr>
  </property>
  <property fmtid="{D5CDD505-2E9C-101B-9397-08002B2CF9AE}" pid="33" name="_dlc_DocIdItemGuid">
    <vt:lpwstr>7ce69a20-19e7-4d44-b524-7e868fda88bd</vt:lpwstr>
  </property>
  <property fmtid="{D5CDD505-2E9C-101B-9397-08002B2CF9AE}" pid="34" name="_dlc_DocIdUrl">
    <vt:lpwstr>http://myadvics/_layouts/DocIdRedir.aspx?ID=XVFDXJZASNRA-134-86, XVFDXJZASNRA-134-86</vt:lpwstr>
  </property>
  <property fmtid="{D5CDD505-2E9C-101B-9397-08002B2CF9AE}" pid="35" name="Order">
    <vt:lpwstr>8600.00000000000</vt:lpwstr>
  </property>
  <property fmtid="{D5CDD505-2E9C-101B-9397-08002B2CF9AE}" pid="36" name="ContentTypeId">
    <vt:lpwstr>0x0101003C18283517EB0B47AA59976606A3A044</vt:lpwstr>
  </property>
</Properties>
</file>