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data\PURCHASE\Supply Manual\ADSNA SRM\CURRENT REVISION\"/>
    </mc:Choice>
  </mc:AlternateContent>
  <bookViews>
    <workbookView xWindow="0" yWindow="2700" windowWidth="15480" windowHeight="894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N17" i="2" l="1"/>
  <c r="H11" i="2"/>
  <c r="H10" i="2"/>
  <c r="H9" i="2"/>
  <c r="E9" i="2"/>
  <c r="C9" i="2"/>
  <c r="M7" i="2"/>
  <c r="M5" i="2"/>
  <c r="O17" i="2" s="1"/>
  <c r="AV1" i="2"/>
  <c r="O16" i="2"/>
  <c r="U12" i="2"/>
  <c r="Z12" i="2" s="1"/>
  <c r="AK10" i="2"/>
  <c r="AP10" i="2"/>
  <c r="V10" i="2"/>
  <c r="N16" i="2"/>
  <c r="P16" i="2" s="1"/>
  <c r="AF10" i="2"/>
  <c r="AA10" i="2"/>
  <c r="AJ10" i="2"/>
  <c r="AL10" i="2" s="1"/>
  <c r="R16" i="2"/>
  <c r="AO10" i="2"/>
  <c r="AQ10" i="2" s="1"/>
  <c r="V12" i="2" l="1"/>
  <c r="N18" i="2"/>
  <c r="O18" i="2"/>
  <c r="P17" i="2"/>
  <c r="AE12" i="2"/>
  <c r="Z10" i="2"/>
  <c r="AB10" i="2" s="1"/>
  <c r="U10" i="2"/>
  <c r="W10" i="2" s="1"/>
  <c r="AE10" i="2"/>
  <c r="AG10" i="2" s="1"/>
  <c r="R17" i="2"/>
  <c r="O15" i="2"/>
  <c r="V14" i="2" l="1"/>
  <c r="AA14" i="2" s="1"/>
  <c r="AF14" i="2" s="1"/>
  <c r="AK14" i="2" s="1"/>
  <c r="AP14" i="2" s="1"/>
  <c r="O19" i="2"/>
  <c r="N19" i="2"/>
  <c r="AJ12" i="2"/>
  <c r="P18" i="2"/>
  <c r="R18" i="2"/>
  <c r="U14" i="2"/>
  <c r="V8" i="2"/>
  <c r="AK8" i="2"/>
  <c r="AP8" i="2"/>
  <c r="N15" i="2"/>
  <c r="AA8" i="2"/>
  <c r="AF8" i="2"/>
  <c r="Q16" i="2"/>
  <c r="W12" i="2"/>
  <c r="AA12" i="2"/>
  <c r="AF12" i="2" l="1"/>
  <c r="AB12" i="2"/>
  <c r="Z14" i="2"/>
  <c r="W14" i="2"/>
  <c r="U16" i="2"/>
  <c r="P19" i="2"/>
  <c r="R19" i="2"/>
  <c r="U8" i="2"/>
  <c r="W8" i="2" s="1"/>
  <c r="AE8" i="2"/>
  <c r="AG8" i="2" s="1"/>
  <c r="P15" i="2"/>
  <c r="AO8" i="2"/>
  <c r="AQ8" i="2" s="1"/>
  <c r="O14" i="2"/>
  <c r="Z8" i="2"/>
  <c r="AB8" i="2" s="1"/>
  <c r="AJ8" i="2"/>
  <c r="AL8" i="2" s="1"/>
  <c r="R15" i="2"/>
  <c r="AO12" i="2"/>
  <c r="N20" i="2"/>
  <c r="V16" i="2"/>
  <c r="AA16" i="2" s="1"/>
  <c r="AF16" i="2" s="1"/>
  <c r="AK16" i="2" s="1"/>
  <c r="AP16" i="2" s="1"/>
  <c r="O20" i="2"/>
  <c r="U18" i="2" l="1"/>
  <c r="P20" i="2"/>
  <c r="R20" i="2"/>
  <c r="AE14" i="2"/>
  <c r="AB14" i="2"/>
  <c r="V18" i="2"/>
  <c r="AA18" i="2" s="1"/>
  <c r="AF18" i="2" s="1"/>
  <c r="AK18" i="2" s="1"/>
  <c r="AP18" i="2" s="1"/>
  <c r="N21" i="2"/>
  <c r="O21" i="2"/>
  <c r="AA6" i="2"/>
  <c r="AF6" i="2"/>
  <c r="AP6" i="2"/>
  <c r="N14" i="2"/>
  <c r="AK6" i="2"/>
  <c r="V6" i="2"/>
  <c r="Q15" i="2"/>
  <c r="Z16" i="2"/>
  <c r="W16" i="2"/>
  <c r="AK12" i="2"/>
  <c r="AG12" i="2"/>
  <c r="AP12" i="2" l="1"/>
  <c r="AQ12" i="2" s="1"/>
  <c r="AL12" i="2"/>
  <c r="AE16" i="2"/>
  <c r="AB16" i="2"/>
  <c r="AJ6" i="2"/>
  <c r="AL6" i="2" s="1"/>
  <c r="Z6" i="2"/>
  <c r="AB6" i="2" s="1"/>
  <c r="U6" i="2"/>
  <c r="W6" i="2" s="1"/>
  <c r="Q14" i="2" s="1"/>
  <c r="P14" i="2"/>
  <c r="AO6" i="2"/>
  <c r="AQ6" i="2" s="1"/>
  <c r="AE6" i="2"/>
  <c r="AG6" i="2" s="1"/>
  <c r="R14" i="2"/>
  <c r="V20" i="2"/>
  <c r="AA20" i="2" s="1"/>
  <c r="AF20" i="2" s="1"/>
  <c r="AK20" i="2" s="1"/>
  <c r="AP20" i="2" s="1"/>
  <c r="N22" i="2"/>
  <c r="O22" i="2"/>
  <c r="Z18" i="2"/>
  <c r="W18" i="2"/>
  <c r="Q17" i="2"/>
  <c r="P21" i="2"/>
  <c r="U20" i="2"/>
  <c r="R21" i="2"/>
  <c r="AJ14" i="2"/>
  <c r="AG14" i="2"/>
  <c r="AE18" i="2" l="1"/>
  <c r="AB18" i="2"/>
  <c r="AJ16" i="2"/>
  <c r="AG16" i="2"/>
  <c r="AL14" i="2"/>
  <c r="Q18" i="2" s="1"/>
  <c r="AO14" i="2"/>
  <c r="AQ14" i="2" s="1"/>
  <c r="O23" i="2"/>
  <c r="N23" i="2"/>
  <c r="V22" i="2"/>
  <c r="AA22" i="2" s="1"/>
  <c r="AF22" i="2" s="1"/>
  <c r="AK22" i="2" s="1"/>
  <c r="AP22" i="2" s="1"/>
  <c r="P22" i="2"/>
  <c r="U22" i="2"/>
  <c r="R22" i="2"/>
  <c r="Z20" i="2"/>
  <c r="W20" i="2"/>
  <c r="W22" i="2" l="1"/>
  <c r="Z22" i="2"/>
  <c r="AE20" i="2"/>
  <c r="AB20" i="2"/>
  <c r="AJ18" i="2"/>
  <c r="AG18" i="2"/>
  <c r="V24" i="2"/>
  <c r="AA24" i="2" s="1"/>
  <c r="AF24" i="2" s="1"/>
  <c r="AK24" i="2" s="1"/>
  <c r="AP24" i="2" s="1"/>
  <c r="O24" i="2"/>
  <c r="N24" i="2"/>
  <c r="AO16" i="2"/>
  <c r="AQ16" i="2" s="1"/>
  <c r="AL16" i="2"/>
  <c r="Q19" i="2" s="1"/>
  <c r="U24" i="2"/>
  <c r="P23" i="2"/>
  <c r="R23" i="2"/>
  <c r="W24" i="2" l="1"/>
  <c r="Z24" i="2"/>
  <c r="N25" i="2"/>
  <c r="V26" i="2"/>
  <c r="AA26" i="2" s="1"/>
  <c r="AF26" i="2" s="1"/>
  <c r="AK26" i="2" s="1"/>
  <c r="AP26" i="2" s="1"/>
  <c r="O25" i="2"/>
  <c r="AJ20" i="2"/>
  <c r="AG20" i="2"/>
  <c r="U26" i="2"/>
  <c r="P24" i="2"/>
  <c r="R24" i="2"/>
  <c r="AL18" i="2"/>
  <c r="Q20" i="2" s="1"/>
  <c r="AO18" i="2"/>
  <c r="AQ18" i="2" s="1"/>
  <c r="AE22" i="2"/>
  <c r="AB22" i="2"/>
  <c r="U28" i="2" l="1"/>
  <c r="P25" i="2"/>
  <c r="R25" i="2"/>
  <c r="AG22" i="2"/>
  <c r="AJ22" i="2"/>
  <c r="AO20" i="2"/>
  <c r="AQ20" i="2" s="1"/>
  <c r="AL20" i="2"/>
  <c r="Q21" i="2" s="1"/>
  <c r="AB24" i="2"/>
  <c r="AE24" i="2"/>
  <c r="Z26" i="2"/>
  <c r="W26" i="2"/>
  <c r="V28" i="2"/>
  <c r="AA28" i="2" s="1"/>
  <c r="AF28" i="2" s="1"/>
  <c r="AK28" i="2" s="1"/>
  <c r="AP28" i="2" s="1"/>
  <c r="O26" i="2"/>
  <c r="N26" i="2"/>
  <c r="P26" i="2" l="1"/>
  <c r="U30" i="2"/>
  <c r="R26" i="2"/>
  <c r="AE26" i="2"/>
  <c r="AB26" i="2"/>
  <c r="N27" i="2"/>
  <c r="V30" i="2"/>
  <c r="AA30" i="2" s="1"/>
  <c r="AF30" i="2" s="1"/>
  <c r="AK30" i="2" s="1"/>
  <c r="AP30" i="2" s="1"/>
  <c r="O27" i="2"/>
  <c r="AJ24" i="2"/>
  <c r="AG24" i="2"/>
  <c r="AL22" i="2"/>
  <c r="Q22" i="2" s="1"/>
  <c r="AO22" i="2"/>
  <c r="AQ22" i="2" s="1"/>
  <c r="Z28" i="2"/>
  <c r="W28" i="2"/>
  <c r="U32" i="2" l="1"/>
  <c r="AJ32" i="2"/>
  <c r="AL32" i="2" s="1"/>
  <c r="P27" i="2"/>
  <c r="AE32" i="2"/>
  <c r="Z32" i="2"/>
  <c r="AO32" i="2"/>
  <c r="AQ32" i="2" s="1"/>
  <c r="R27" i="2"/>
  <c r="Z30" i="2"/>
  <c r="W30" i="2"/>
  <c r="AE28" i="2"/>
  <c r="AB28" i="2"/>
  <c r="AL24" i="2"/>
  <c r="Q23" i="2" s="1"/>
  <c r="AO24" i="2"/>
  <c r="AQ24" i="2" s="1"/>
  <c r="AF32" i="2"/>
  <c r="O28" i="2"/>
  <c r="AK32" i="2"/>
  <c r="AA32" i="2"/>
  <c r="V32" i="2"/>
  <c r="N28" i="2"/>
  <c r="AP32" i="2"/>
  <c r="AJ26" i="2"/>
  <c r="AG26" i="2"/>
  <c r="AB32" i="2" l="1"/>
  <c r="W32" i="2"/>
  <c r="Q27" i="2" s="1"/>
  <c r="AL26" i="2"/>
  <c r="Q24" i="2" s="1"/>
  <c r="AO26" i="2"/>
  <c r="AQ26" i="2" s="1"/>
  <c r="AE30" i="2"/>
  <c r="AB30" i="2"/>
  <c r="AG32" i="2"/>
  <c r="AJ28" i="2"/>
  <c r="AG28" i="2"/>
  <c r="AJ34" i="2"/>
  <c r="AO34" i="2"/>
  <c r="AE34" i="2"/>
  <c r="Z34" i="2"/>
  <c r="U34" i="2"/>
  <c r="P28" i="2"/>
  <c r="R28" i="2"/>
  <c r="V34" i="2"/>
  <c r="AK34" i="2"/>
  <c r="N29" i="2"/>
  <c r="O29" i="2"/>
  <c r="AF34" i="2"/>
  <c r="AA34" i="2"/>
  <c r="AP34" i="2"/>
  <c r="AB34" i="2" l="1"/>
  <c r="AG34" i="2"/>
  <c r="AO28" i="2"/>
  <c r="AQ28" i="2" s="1"/>
  <c r="AL28" i="2"/>
  <c r="Q25" i="2" s="1"/>
  <c r="AJ30" i="2"/>
  <c r="AG30" i="2"/>
  <c r="AK36" i="2"/>
  <c r="AF36" i="2"/>
  <c r="AP36" i="2"/>
  <c r="V36" i="2"/>
  <c r="AA36" i="2"/>
  <c r="P29" i="2"/>
  <c r="AE36" i="2"/>
  <c r="AG36" i="2" s="1"/>
  <c r="U36" i="2"/>
  <c r="W36" i="2" s="1"/>
  <c r="Q29" i="2" s="1"/>
  <c r="AJ36" i="2"/>
  <c r="AL36" i="2" s="1"/>
  <c r="AO36" i="2"/>
  <c r="AQ36" i="2" s="1"/>
  <c r="Z36" i="2"/>
  <c r="AB36" i="2" s="1"/>
  <c r="R29" i="2"/>
  <c r="AQ34" i="2"/>
  <c r="W34" i="2"/>
  <c r="AL34" i="2"/>
  <c r="AO30" i="2" l="1"/>
  <c r="AQ30" i="2" s="1"/>
  <c r="AL30" i="2"/>
  <c r="Q26" i="2" s="1"/>
  <c r="Q28" i="2"/>
</calcChain>
</file>

<file path=xl/sharedStrings.xml><?xml version="1.0" encoding="utf-8"?>
<sst xmlns="http://schemas.openxmlformats.org/spreadsheetml/2006/main" count="382" uniqueCount="39">
  <si>
    <t>QUALITY TOOL KIT</t>
  </si>
  <si>
    <t>Mean</t>
  </si>
  <si>
    <t>Nrml Dist</t>
  </si>
  <si>
    <t>X2</t>
  </si>
  <si>
    <t>X3</t>
  </si>
  <si>
    <t>X1</t>
  </si>
  <si>
    <t>X4</t>
  </si>
  <si>
    <t>V4</t>
  </si>
  <si>
    <t>V5</t>
  </si>
  <si>
    <t>V1</t>
  </si>
  <si>
    <t>V2</t>
  </si>
  <si>
    <t>V3</t>
  </si>
  <si>
    <t>Date:</t>
  </si>
  <si>
    <t>CpK</t>
  </si>
  <si>
    <t>PROCESS
ASSESSMENT</t>
  </si>
  <si>
    <t>Inspector:</t>
  </si>
  <si>
    <t xml:space="preserve"> </t>
  </si>
  <si>
    <t>Minimum</t>
  </si>
  <si>
    <t>Part Name:</t>
  </si>
  <si>
    <t>value</t>
  </si>
  <si>
    <t>Maximum</t>
  </si>
  <si>
    <t>Bin Size</t>
  </si>
  <si>
    <t>Characteristic:</t>
  </si>
  <si>
    <t>F-test</t>
  </si>
  <si>
    <t>Part No:</t>
  </si>
  <si>
    <t>St Dev</t>
  </si>
  <si>
    <t>USL (max):</t>
  </si>
  <si>
    <t>Type</t>
  </si>
  <si>
    <t>Value</t>
  </si>
  <si>
    <t>Purpose:</t>
  </si>
  <si>
    <t>X5</t>
  </si>
  <si>
    <t>COMMENTS:</t>
  </si>
  <si>
    <t>Range</t>
  </si>
  <si>
    <t>LSL (min):</t>
  </si>
  <si>
    <t>Occurance</t>
  </si>
  <si>
    <t>Sample</t>
  </si>
  <si>
    <t>Individual Readings</t>
  </si>
  <si>
    <t>Cp</t>
  </si>
  <si>
    <r>
      <t>HISTOGRAM with C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/ C</t>
    </r>
    <r>
      <rPr>
        <vertAlign val="subscript"/>
        <sz val="10"/>
        <rFont val="Arial"/>
        <family val="2"/>
      </rPr>
      <t>PK</t>
    </r>
    <r>
      <rPr>
        <sz val="10"/>
        <rFont val="Arial"/>
        <family val="2"/>
      </rPr>
      <t xml:space="preserve"> calculation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</si>
</sst>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5" formatCode="0.0000"/>
    <numFmt numFmtId="166" formatCode="0.000"/>
    <numFmt numFmtId="167" formatCode="0.0"/>
    <numFmt numFmtId="171" formatCode="0.0000%"/>
    <numFmt numFmtId="172" formatCode="0.000000%"/>
    <numFmt numFmtId="175" formatCode="0.00000%"/>
    <numFmt numFmtId="177" formatCode="0.0000E+00"/>
  </numFmts>
  <fonts count="37" x14ac:knownFonts="1">
    <font>
      <sz val="10"/>
      <name val="Arial"/>
      <family val="2"/>
    </font>
    <font>
      <sz val="20"/>
      <color indexed="30"/>
      <name val="Arial Black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26"/>
      <name val="Wingdings"/>
      <charset val="2"/>
    </font>
    <font>
      <sz val="8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7"/>
      <name val="Arial"/>
      <family val="2"/>
    </font>
    <font>
      <b/>
      <sz val="8"/>
      <color indexed="18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0"/>
      <color indexed="10"/>
      <name val="Arial"/>
      <family val="2"/>
    </font>
    <font>
      <b/>
      <i/>
      <sz val="10"/>
      <color indexed="9"/>
      <name val="Arial"/>
      <family val="2"/>
    </font>
    <font>
      <b/>
      <sz val="8"/>
      <name val="Arial"/>
      <family val="2"/>
    </font>
    <font>
      <vertAlign val="subscript"/>
      <sz val="10"/>
      <name val="Arial"/>
      <family val="2"/>
    </font>
    <font>
      <b/>
      <sz val="12"/>
      <color indexed="35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</fonts>
  <fills count="3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35" borderId="54" applyNumberFormat="0" applyAlignment="0" applyProtection="0"/>
    <xf numFmtId="0" fontId="22" fillId="36" borderId="55" applyNumberFormat="0" applyAlignment="0" applyProtection="0"/>
    <xf numFmtId="0" fontId="27" fillId="0" borderId="0" applyNumberFormat="0" applyFill="0" applyBorder="0" applyAlignment="0" applyProtection="0"/>
    <xf numFmtId="0" fontId="28" fillId="37" borderId="0" applyNumberFormat="0" applyBorder="0" applyAlignment="0" applyProtection="0"/>
    <xf numFmtId="0" fontId="29" fillId="0" borderId="56" applyNumberFormat="0" applyFill="0" applyAlignment="0" applyProtection="0"/>
    <xf numFmtId="0" fontId="30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54" applyNumberFormat="0" applyAlignment="0" applyProtection="0"/>
    <xf numFmtId="0" fontId="33" fillId="0" borderId="59" applyNumberFormat="0" applyFill="0" applyAlignment="0" applyProtection="0"/>
    <xf numFmtId="0" fontId="34" fillId="38" borderId="0" applyNumberFormat="0" applyBorder="0" applyAlignment="0" applyProtection="0"/>
    <xf numFmtId="0" fontId="6" fillId="3" borderId="60" applyNumberFormat="0" applyFont="0" applyAlignment="0" applyProtection="0"/>
    <xf numFmtId="0" fontId="35" fillId="35" borderId="61" applyNumberFormat="0" applyAlignment="0" applyProtection="0"/>
    <xf numFmtId="0" fontId="36" fillId="0" borderId="0" applyNumberFormat="0" applyFill="0" applyBorder="0" applyAlignment="0" applyProtection="0"/>
    <xf numFmtId="0" fontId="23" fillId="0" borderId="62" applyNumberFormat="0" applyFill="0" applyAlignment="0" applyProtection="0"/>
    <xf numFmtId="0" fontId="24" fillId="0" borderId="0" applyNumberFormat="0" applyFill="0" applyBorder="0" applyAlignment="0" applyProtection="0"/>
  </cellStyleXfs>
  <cellXfs count="153">
    <xf numFmtId="0" fontId="0" fillId="0" borderId="0" xfId="0"/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Protection="1"/>
    <xf numFmtId="0" fontId="0" fillId="6" borderId="6" xfId="0" applyFill="1" applyBorder="1" applyProtection="1"/>
    <xf numFmtId="0" fontId="0" fillId="6" borderId="7" xfId="0" applyFill="1" applyBorder="1" applyProtection="1"/>
    <xf numFmtId="0" fontId="7" fillId="6" borderId="8" xfId="0" applyFont="1" applyFill="1" applyBorder="1" applyProtection="1"/>
    <xf numFmtId="0" fontId="0" fillId="6" borderId="0" xfId="0" applyFill="1" applyBorder="1" applyProtection="1"/>
    <xf numFmtId="0" fontId="0" fillId="0" borderId="0" xfId="0" applyBorder="1" applyProtection="1"/>
    <xf numFmtId="0" fontId="0" fillId="6" borderId="9" xfId="0" applyFill="1" applyBorder="1" applyProtection="1"/>
    <xf numFmtId="2" fontId="0" fillId="0" borderId="0" xfId="0" applyNumberFormat="1" applyBorder="1" applyProtection="1"/>
    <xf numFmtId="0" fontId="10" fillId="0" borderId="0" xfId="0" applyFont="1" applyFill="1" applyBorder="1" applyAlignment="1" applyProtection="1">
      <alignment horizontal="center"/>
    </xf>
    <xf numFmtId="167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166" fontId="0" fillId="0" borderId="0" xfId="0" applyNumberFormat="1" applyBorder="1" applyProtection="1"/>
    <xf numFmtId="0" fontId="0" fillId="8" borderId="10" xfId="0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</xf>
    <xf numFmtId="167" fontId="0" fillId="8" borderId="1" xfId="0" applyNumberFormat="1" applyFill="1" applyBorder="1" applyAlignment="1" applyProtection="1"/>
    <xf numFmtId="0" fontId="0" fillId="8" borderId="1" xfId="0" applyFill="1" applyBorder="1" applyAlignment="1" applyProtection="1"/>
    <xf numFmtId="0" fontId="0" fillId="0" borderId="1" xfId="0" applyBorder="1" applyProtection="1"/>
    <xf numFmtId="0" fontId="0" fillId="8" borderId="1" xfId="0" applyFill="1" applyBorder="1" applyProtection="1"/>
    <xf numFmtId="0" fontId="0" fillId="0" borderId="1" xfId="0" applyFill="1" applyBorder="1" applyAlignment="1" applyProtection="1"/>
    <xf numFmtId="167" fontId="0" fillId="8" borderId="1" xfId="0" applyNumberFormat="1" applyFill="1" applyBorder="1" applyProtection="1"/>
    <xf numFmtId="167" fontId="0" fillId="0" borderId="1" xfId="0" applyNumberFormat="1" applyFill="1" applyBorder="1" applyProtection="1"/>
    <xf numFmtId="10" fontId="0" fillId="0" borderId="1" xfId="0" applyNumberFormat="1" applyBorder="1" applyProtection="1"/>
    <xf numFmtId="0" fontId="0" fillId="0" borderId="1" xfId="0" applyFill="1" applyBorder="1" applyProtection="1"/>
    <xf numFmtId="172" fontId="0" fillId="0" borderId="1" xfId="0" applyNumberFormat="1" applyBorder="1" applyProtection="1"/>
    <xf numFmtId="0" fontId="0" fillId="0" borderId="0" xfId="0" applyBorder="1" applyAlignment="1" applyProtection="1">
      <alignment horizontal="right"/>
    </xf>
    <xf numFmtId="10" fontId="0" fillId="0" borderId="0" xfId="0" applyNumberFormat="1" applyBorder="1" applyProtection="1"/>
    <xf numFmtId="0" fontId="7" fillId="6" borderId="11" xfId="0" applyFont="1" applyFill="1" applyBorder="1" applyProtection="1"/>
    <xf numFmtId="0" fontId="0" fillId="6" borderId="12" xfId="0" applyFill="1" applyBorder="1" applyProtection="1"/>
    <xf numFmtId="167" fontId="0" fillId="6" borderId="12" xfId="0" applyNumberFormat="1" applyFill="1" applyBorder="1" applyAlignment="1" applyProtection="1"/>
    <xf numFmtId="0" fontId="0" fillId="6" borderId="12" xfId="0" applyFill="1" applyBorder="1" applyAlignment="1" applyProtection="1"/>
    <xf numFmtId="0" fontId="0" fillId="6" borderId="13" xfId="0" applyFill="1" applyBorder="1" applyProtection="1"/>
    <xf numFmtId="167" fontId="0" fillId="7" borderId="1" xfId="0" applyNumberFormat="1" applyFill="1" applyBorder="1" applyProtection="1"/>
    <xf numFmtId="167" fontId="0" fillId="5" borderId="1" xfId="0" applyNumberFormat="1" applyFill="1" applyBorder="1" applyProtection="1"/>
    <xf numFmtId="167" fontId="0" fillId="8" borderId="14" xfId="0" applyNumberFormat="1" applyFill="1" applyBorder="1" applyAlignment="1" applyProtection="1"/>
    <xf numFmtId="167" fontId="0" fillId="0" borderId="0" xfId="0" applyNumberFormat="1" applyFill="1" applyBorder="1" applyProtection="1"/>
    <xf numFmtId="0" fontId="0" fillId="0" borderId="0" xfId="0" applyFill="1" applyBorder="1" applyProtection="1"/>
    <xf numFmtId="0" fontId="0" fillId="0" borderId="15" xfId="0" applyFill="1" applyBorder="1" applyProtection="1"/>
    <xf numFmtId="0" fontId="0" fillId="0" borderId="14" xfId="0" applyBorder="1" applyProtection="1"/>
    <xf numFmtId="0" fontId="0" fillId="0" borderId="16" xfId="0" applyBorder="1" applyProtection="1"/>
    <xf numFmtId="0" fontId="0" fillId="8" borderId="17" xfId="0" applyFill="1" applyBorder="1" applyProtection="1"/>
    <xf numFmtId="167" fontId="0" fillId="7" borderId="1" xfId="0" applyNumberFormat="1" applyFill="1" applyBorder="1"/>
    <xf numFmtId="175" fontId="0" fillId="0" borderId="1" xfId="0" applyNumberFormat="1" applyBorder="1" applyProtection="1"/>
    <xf numFmtId="171" fontId="0" fillId="0" borderId="0" xfId="0" applyNumberFormat="1" applyBorder="1" applyProtection="1"/>
    <xf numFmtId="0" fontId="13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center" vertical="top" wrapText="1"/>
    </xf>
    <xf numFmtId="171" fontId="0" fillId="0" borderId="0" xfId="0" applyNumberFormat="1" applyFont="1" applyBorder="1" applyProtection="1"/>
    <xf numFmtId="167" fontId="0" fillId="7" borderId="1" xfId="0" applyNumberFormat="1" applyFill="1" applyBorder="1" applyAlignment="1" applyProtection="1"/>
    <xf numFmtId="0" fontId="0" fillId="7" borderId="1" xfId="0" applyFill="1" applyBorder="1" applyAlignment="1" applyProtection="1"/>
    <xf numFmtId="0" fontId="0" fillId="7" borderId="1" xfId="0" applyFill="1" applyBorder="1" applyProtection="1"/>
    <xf numFmtId="166" fontId="11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Border="1" applyProtection="1"/>
    <xf numFmtId="165" fontId="0" fillId="0" borderId="18" xfId="0" applyNumberFormat="1" applyBorder="1" applyProtection="1"/>
    <xf numFmtId="0" fontId="0" fillId="0" borderId="18" xfId="0" applyBorder="1" applyProtection="1"/>
    <xf numFmtId="177" fontId="0" fillId="0" borderId="18" xfId="0" applyNumberFormat="1" applyBorder="1" applyProtection="1"/>
    <xf numFmtId="0" fontId="0" fillId="0" borderId="0" xfId="0" applyNumberFormat="1" applyBorder="1" applyProtection="1"/>
    <xf numFmtId="0" fontId="0" fillId="0" borderId="0" xfId="0" applyFont="1"/>
    <xf numFmtId="0" fontId="0" fillId="4" borderId="10" xfId="0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14" fillId="6" borderId="20" xfId="0" applyFont="1" applyFill="1" applyBorder="1" applyAlignment="1" applyProtection="1">
      <alignment horizontal="center" vertical="top" wrapText="1"/>
    </xf>
    <xf numFmtId="0" fontId="14" fillId="6" borderId="21" xfId="0" applyFont="1" applyFill="1" applyBorder="1" applyAlignment="1" applyProtection="1">
      <alignment horizontal="center" vertical="top" wrapText="1"/>
    </xf>
    <xf numFmtId="0" fontId="14" fillId="6" borderId="22" xfId="0" applyFont="1" applyFill="1" applyBorder="1" applyAlignment="1" applyProtection="1">
      <alignment horizontal="center" vertical="top" wrapText="1"/>
    </xf>
    <xf numFmtId="0" fontId="19" fillId="9" borderId="23" xfId="0" applyFont="1" applyFill="1" applyBorder="1" applyAlignment="1" applyProtection="1">
      <alignment horizontal="left" vertical="center" indent="1"/>
    </xf>
    <xf numFmtId="0" fontId="19" fillId="9" borderId="24" xfId="0" applyFont="1" applyFill="1" applyBorder="1" applyAlignment="1" applyProtection="1">
      <alignment horizontal="left" vertical="center" indent="1"/>
    </xf>
    <xf numFmtId="0" fontId="19" fillId="9" borderId="25" xfId="0" applyFont="1" applyFill="1" applyBorder="1" applyAlignment="1" applyProtection="1">
      <alignment horizontal="left" vertical="center" indent="1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49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0" fillId="0" borderId="34" xfId="0" applyFont="1" applyBorder="1" applyAlignment="1" applyProtection="1">
      <alignment horizontal="left" vertical="top" wrapText="1"/>
      <protection locked="0"/>
    </xf>
    <xf numFmtId="166" fontId="17" fillId="6" borderId="8" xfId="0" applyNumberFormat="1" applyFont="1" applyFill="1" applyBorder="1" applyAlignment="1" applyProtection="1">
      <alignment horizontal="center" vertical="center"/>
    </xf>
    <xf numFmtId="166" fontId="17" fillId="6" borderId="0" xfId="0" applyNumberFormat="1" applyFont="1" applyFill="1" applyBorder="1" applyAlignment="1" applyProtection="1">
      <alignment horizontal="center" vertical="center"/>
    </xf>
    <xf numFmtId="0" fontId="3" fillId="9" borderId="31" xfId="0" applyFont="1" applyFill="1" applyBorder="1" applyAlignment="1" applyProtection="1">
      <alignment horizontal="center" vertical="center"/>
    </xf>
    <xf numFmtId="0" fontId="3" fillId="9" borderId="14" xfId="0" applyFont="1" applyFill="1" applyBorder="1" applyAlignment="1" applyProtection="1">
      <alignment horizontal="center" vertical="center"/>
    </xf>
    <xf numFmtId="166" fontId="16" fillId="4" borderId="31" xfId="0" applyNumberFormat="1" applyFont="1" applyFill="1" applyBorder="1" applyAlignment="1" applyProtection="1">
      <alignment horizontal="center" vertical="center"/>
    </xf>
    <xf numFmtId="166" fontId="16" fillId="4" borderId="35" xfId="0" applyNumberFormat="1" applyFont="1" applyFill="1" applyBorder="1" applyAlignment="1" applyProtection="1">
      <alignment horizontal="center" vertical="center"/>
    </xf>
    <xf numFmtId="0" fontId="3" fillId="9" borderId="40" xfId="0" applyFont="1" applyFill="1" applyBorder="1" applyAlignment="1" applyProtection="1">
      <alignment horizontal="center" vertical="center"/>
    </xf>
    <xf numFmtId="0" fontId="3" fillId="9" borderId="16" xfId="0" applyFont="1" applyFill="1" applyBorder="1" applyAlignment="1" applyProtection="1">
      <alignment horizontal="center" vertical="center"/>
    </xf>
    <xf numFmtId="166" fontId="16" fillId="4" borderId="40" xfId="0" applyNumberFormat="1" applyFont="1" applyFill="1" applyBorder="1" applyAlignment="1" applyProtection="1">
      <alignment horizontal="center" vertical="center"/>
    </xf>
    <xf numFmtId="166" fontId="16" fillId="4" borderId="41" xfId="0" applyNumberFormat="1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0" fillId="9" borderId="19" xfId="0" applyFont="1" applyFill="1" applyBorder="1" applyAlignment="1" applyProtection="1">
      <alignment horizontal="right" vertical="center"/>
    </xf>
    <xf numFmtId="0" fontId="0" fillId="9" borderId="36" xfId="0" applyFont="1" applyFill="1" applyBorder="1" applyAlignment="1" applyProtection="1">
      <alignment horizontal="right" vertical="center"/>
    </xf>
    <xf numFmtId="166" fontId="9" fillId="0" borderId="37" xfId="0" applyNumberFormat="1" applyFont="1" applyBorder="1" applyAlignment="1" applyProtection="1">
      <alignment horizontal="center" vertical="center"/>
      <protection locked="0"/>
    </xf>
    <xf numFmtId="166" fontId="9" fillId="0" borderId="3" xfId="0" applyNumberFormat="1" applyFont="1" applyBorder="1" applyAlignment="1" applyProtection="1">
      <alignment horizontal="center" vertical="center"/>
      <protection locked="0"/>
    </xf>
    <xf numFmtId="0" fontId="0" fillId="9" borderId="38" xfId="0" applyFont="1" applyFill="1" applyBorder="1" applyAlignment="1" applyProtection="1">
      <alignment horizontal="left" vertical="center" indent="1"/>
    </xf>
    <xf numFmtId="0" fontId="0" fillId="9" borderId="39" xfId="0" applyFont="1" applyFill="1" applyBorder="1" applyAlignment="1" applyProtection="1">
      <alignment horizontal="left" vertical="center" indent="1"/>
    </xf>
    <xf numFmtId="0" fontId="5" fillId="0" borderId="37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 applyProtection="1">
      <alignment horizontal="left" vertical="center" indent="1"/>
      <protection locked="0"/>
    </xf>
    <xf numFmtId="0" fontId="18" fillId="9" borderId="32" xfId="0" applyFont="1" applyFill="1" applyBorder="1" applyAlignment="1" applyProtection="1">
      <alignment horizontal="center" vertical="center"/>
    </xf>
    <xf numFmtId="2" fontId="16" fillId="4" borderId="15" xfId="0" applyNumberFormat="1" applyFont="1" applyFill="1" applyBorder="1" applyAlignment="1" applyProtection="1">
      <alignment horizontal="center" vertical="center"/>
    </xf>
    <xf numFmtId="0" fontId="18" fillId="9" borderId="33" xfId="0" applyFont="1" applyFill="1" applyBorder="1" applyAlignment="1" applyProtection="1">
      <alignment horizontal="center" vertical="center"/>
    </xf>
    <xf numFmtId="167" fontId="3" fillId="9" borderId="29" xfId="0" applyNumberFormat="1" applyFont="1" applyFill="1" applyBorder="1" applyAlignment="1" applyProtection="1">
      <alignment horizontal="center" vertical="center"/>
    </xf>
    <xf numFmtId="167" fontId="3" fillId="9" borderId="30" xfId="0" applyNumberFormat="1" applyFont="1" applyFill="1" applyBorder="1" applyAlignment="1" applyProtection="1">
      <alignment horizontal="center" vertical="center"/>
    </xf>
    <xf numFmtId="166" fontId="16" fillId="4" borderId="29" xfId="0" applyNumberFormat="1" applyFont="1" applyFill="1" applyBorder="1" applyAlignment="1" applyProtection="1">
      <alignment horizontal="center" vertical="center"/>
    </xf>
    <xf numFmtId="166" fontId="16" fillId="4" borderId="34" xfId="0" applyNumberFormat="1" applyFont="1" applyFill="1" applyBorder="1" applyAlignment="1" applyProtection="1">
      <alignment horizontal="center" vertical="center"/>
    </xf>
    <xf numFmtId="0" fontId="0" fillId="9" borderId="10" xfId="0" applyFont="1" applyFill="1" applyBorder="1" applyAlignment="1" applyProtection="1">
      <alignment horizontal="right" vertical="center"/>
    </xf>
    <xf numFmtId="0" fontId="0" fillId="9" borderId="42" xfId="0" applyFont="1" applyFill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8" fillId="0" borderId="44" xfId="0" applyFont="1" applyBorder="1" applyAlignment="1" applyProtection="1">
      <alignment horizontal="left" vertical="top" wrapText="1" indent="1"/>
      <protection locked="0"/>
    </xf>
    <xf numFmtId="0" fontId="8" fillId="0" borderId="45" xfId="0" applyFont="1" applyBorder="1" applyAlignment="1" applyProtection="1">
      <alignment horizontal="left" vertical="top" wrapText="1" indent="1"/>
      <protection locked="0"/>
    </xf>
    <xf numFmtId="0" fontId="8" fillId="0" borderId="46" xfId="0" applyFont="1" applyBorder="1" applyAlignment="1" applyProtection="1">
      <alignment horizontal="left" vertical="top" wrapText="1" indent="1"/>
      <protection locked="0"/>
    </xf>
    <xf numFmtId="0" fontId="8" fillId="0" borderId="29" xfId="0" applyFont="1" applyBorder="1" applyAlignment="1" applyProtection="1">
      <alignment horizontal="left" vertical="top" wrapText="1" indent="1"/>
      <protection locked="0"/>
    </xf>
    <xf numFmtId="0" fontId="8" fillId="0" borderId="18" xfId="0" applyFont="1" applyBorder="1" applyAlignment="1" applyProtection="1">
      <alignment horizontal="left" vertical="top" wrapText="1" indent="1"/>
      <protection locked="0"/>
    </xf>
    <xf numFmtId="0" fontId="8" fillId="0" borderId="34" xfId="0" applyFont="1" applyBorder="1" applyAlignment="1" applyProtection="1">
      <alignment horizontal="left" vertical="top" wrapText="1" indent="1"/>
      <protection locked="0"/>
    </xf>
    <xf numFmtId="166" fontId="9" fillId="0" borderId="14" xfId="0" applyNumberFormat="1" applyFont="1" applyBorder="1" applyAlignment="1" applyProtection="1">
      <alignment horizontal="center" vertical="center"/>
      <protection locked="0"/>
    </xf>
    <xf numFmtId="166" fontId="9" fillId="0" borderId="1" xfId="0" applyNumberFormat="1" applyFont="1" applyBorder="1" applyAlignment="1" applyProtection="1">
      <alignment horizontal="center" vertical="center"/>
      <protection locked="0"/>
    </xf>
    <xf numFmtId="14" fontId="0" fillId="9" borderId="31" xfId="0" applyNumberFormat="1" applyFont="1" applyFill="1" applyBorder="1" applyAlignment="1" applyProtection="1">
      <alignment horizontal="left" vertical="center" indent="1"/>
    </xf>
    <xf numFmtId="14" fontId="0" fillId="9" borderId="43" xfId="0" applyNumberFormat="1" applyFont="1" applyFill="1" applyBorder="1" applyAlignment="1" applyProtection="1">
      <alignment horizontal="left" vertical="center" indent="1"/>
    </xf>
    <xf numFmtId="14" fontId="5" fillId="0" borderId="14" xfId="0" applyNumberFormat="1" applyFont="1" applyBorder="1" applyAlignment="1" applyProtection="1">
      <alignment horizontal="left" vertical="center" indent="1"/>
      <protection locked="0"/>
    </xf>
    <xf numFmtId="14" fontId="5" fillId="0" borderId="1" xfId="0" applyNumberFormat="1" applyFont="1" applyBorder="1" applyAlignment="1" applyProtection="1">
      <alignment horizontal="left" vertical="center" indent="1"/>
      <protection locked="0"/>
    </xf>
    <xf numFmtId="14" fontId="5" fillId="0" borderId="2" xfId="0" applyNumberFormat="1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2" fillId="0" borderId="47" xfId="0" applyFont="1" applyBorder="1" applyAlignment="1" applyProtection="1">
      <alignment horizontal="left" vertical="center" inden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4" fillId="9" borderId="50" xfId="0" applyFont="1" applyFill="1" applyBorder="1" applyAlignment="1" applyProtection="1">
      <alignment horizontal="center" vertical="center"/>
    </xf>
    <xf numFmtId="0" fontId="4" fillId="9" borderId="7" xfId="0" applyFont="1" applyFill="1" applyBorder="1" applyAlignment="1" applyProtection="1">
      <alignment horizontal="center" vertical="center"/>
    </xf>
    <xf numFmtId="0" fontId="4" fillId="9" borderId="51" xfId="0" applyFont="1" applyFill="1" applyBorder="1" applyAlignment="1" applyProtection="1">
      <alignment horizontal="center" vertical="center"/>
    </xf>
    <xf numFmtId="0" fontId="4" fillId="9" borderId="13" xfId="0" applyFont="1" applyFill="1" applyBorder="1" applyAlignment="1" applyProtection="1">
      <alignment horizontal="center" vertical="center"/>
    </xf>
    <xf numFmtId="0" fontId="0" fillId="0" borderId="51" xfId="0" applyBorder="1" applyAlignment="1" applyProtection="1">
      <alignment horizontal="left" vertical="center" indent="1"/>
    </xf>
    <xf numFmtId="0" fontId="0" fillId="0" borderId="12" xfId="0" applyBorder="1" applyAlignment="1" applyProtection="1">
      <alignment horizontal="left" vertical="center" indent="1"/>
    </xf>
    <xf numFmtId="0" fontId="0" fillId="0" borderId="48" xfId="0" applyBorder="1" applyAlignment="1" applyProtection="1">
      <alignment horizontal="left" vertical="center" indent="1"/>
    </xf>
    <xf numFmtId="0" fontId="0" fillId="9" borderId="26" xfId="0" applyFont="1" applyFill="1" applyBorder="1" applyAlignment="1" applyProtection="1">
      <alignment horizontal="right" vertical="center"/>
    </xf>
    <xf numFmtId="0" fontId="0" fillId="9" borderId="52" xfId="0" applyFont="1" applyFill="1" applyBorder="1" applyAlignment="1" applyProtection="1">
      <alignment horizontal="right" vertical="center"/>
    </xf>
    <xf numFmtId="0" fontId="5" fillId="0" borderId="53" xfId="0" applyFont="1" applyBorder="1" applyAlignment="1" applyProtection="1">
      <alignment horizontal="left" vertical="center" indent="1"/>
      <protection locked="0"/>
    </xf>
    <xf numFmtId="0" fontId="5" fillId="0" borderId="27" xfId="0" applyFont="1" applyBorder="1" applyAlignment="1" applyProtection="1">
      <alignment horizontal="left" vertical="center" indent="1"/>
      <protection locked="0"/>
    </xf>
    <xf numFmtId="14" fontId="0" fillId="9" borderId="50" xfId="0" applyNumberFormat="1" applyFont="1" applyFill="1" applyBorder="1" applyAlignment="1" applyProtection="1">
      <alignment horizontal="left" vertical="center"/>
    </xf>
    <xf numFmtId="14" fontId="0" fillId="9" borderId="6" xfId="0" applyNumberFormat="1" applyFont="1" applyFill="1" applyBorder="1" applyAlignment="1" applyProtection="1">
      <alignment horizontal="left" vertical="center"/>
    </xf>
    <xf numFmtId="14" fontId="0" fillId="9" borderId="7" xfId="0" applyNumberFormat="1" applyFont="1" applyFill="1" applyBorder="1" applyAlignment="1" applyProtection="1">
      <alignment horizontal="left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323C99"/>
      <rgbColor rgb="00CACDEE"/>
      <rgbColor rgb="00EAEAEA"/>
      <rgbColor rgb="00DDDDDD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microsoft.com/office/2006/relationships/vbaProject" Target="vbaProject.bin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3958691910499"/>
          <c:y val="8.6378737541528236E-2"/>
          <c:w val="0.82099827882960408"/>
          <c:h val="0.7425249169435216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3-42CF-920C-34B7BB975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134288"/>
        <c:axId val="1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803-42CF-920C-34B7BB975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7134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1342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48</xdr:col>
      <xdr:colOff>38100</xdr:colOff>
      <xdr:row>38</xdr:row>
      <xdr:rowOff>57150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409575</xdr:colOff>
      <xdr:row>1</xdr:row>
      <xdr:rowOff>0</xdr:rowOff>
    </xdr:to>
    <xdr:pic>
      <xdr:nvPicPr>
        <xdr:cNvPr id="12290" name="Picture 0" descr="advics logo no tex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0.08817</cdr:x>
      <cdr:y>0.07539</cdr:y>
    </cdr:from>
    <cdr:to>
      <cdr:x>0.25844</cdr:x>
      <cdr:y>0.75204</cdr:y>
    </cdr:to>
    <cdr:sp macro="" textlink="">
      <cdr:nvSpPr>
        <cdr:cNvPr id="512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784" y="310623"/>
          <a:ext cx="935745" cy="4337914"/>
        </a:xfrm>
        <a:prstGeom xmlns:a="http://schemas.openxmlformats.org/drawingml/2006/main" prst="rect">
          <a:avLst/>
        </a:prstGeom>
        <a:solidFill xmlns:a="http://schemas.openxmlformats.org/drawingml/2006/main">
          <a:srgbClr val="FF9999">
            <a:alpha val="31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0.7892</cdr:x>
      <cdr:y>0.07539</cdr:y>
    </cdr:from>
    <cdr:to>
      <cdr:x>0.95358</cdr:x>
      <cdr:y>0.75204</cdr:y>
    </cdr:to>
    <cdr:sp macro="" textlink="">
      <cdr:nvSpPr>
        <cdr:cNvPr id="512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3992" y="310623"/>
          <a:ext cx="958901" cy="4337914"/>
        </a:xfrm>
        <a:prstGeom xmlns:a="http://schemas.openxmlformats.org/drawingml/2006/main" prst="rect">
          <a:avLst/>
        </a:prstGeom>
        <a:solidFill xmlns:a="http://schemas.openxmlformats.org/drawingml/2006/main">
          <a:srgbClr val="FF9999">
            <a:alpha val="31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0.25844</cdr:x>
      <cdr:y>0.07539</cdr:y>
    </cdr:from>
    <cdr:to>
      <cdr:x>0.7892</cdr:x>
      <cdr:y>0.75204</cdr:y>
    </cdr:to>
    <cdr:sp macro="" textlink="">
      <cdr:nvSpPr>
        <cdr:cNvPr id="512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8529" y="310623"/>
          <a:ext cx="3165463" cy="4337914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>
            <a:alpha val="31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0.5248</cdr:x>
      <cdr:y>0.07539</cdr:y>
    </cdr:from>
    <cdr:to>
      <cdr:x>0.5248</cdr:x>
      <cdr:y>0.75204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25347" y="310623"/>
          <a:ext cx="0" cy="43379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0.7607</cdr:x>
      <cdr:y>0.04123</cdr:y>
    </cdr:from>
    <cdr:to>
      <cdr:x>0.82507</cdr:x>
      <cdr:y>0.09162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5094" y="177887"/>
          <a:ext cx="381381" cy="2160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USL</a:t>
          </a:r>
        </a:p>
      </cdr:txBody>
    </cdr:sp>
  </cdr:relSizeAnchor>
  <cdr:relSizeAnchor xmlns:cdr="http://schemas.openxmlformats.org/drawingml/2006/chartDrawing">
    <cdr:from>
      <cdr:x>0.22329</cdr:x>
      <cdr:y>0.04123</cdr:y>
    </cdr:from>
    <cdr:to>
      <cdr:x>0.28768</cdr:x>
      <cdr:y>0.09162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0132" y="177887"/>
          <a:ext cx="381381" cy="2160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LSL</a:t>
          </a:r>
        </a:p>
      </cdr:txBody>
    </cdr:sp>
  </cdr:relSizeAnchor>
  <cdr:relSizeAnchor xmlns:cdr="http://schemas.openxmlformats.org/drawingml/2006/chartDrawing">
    <cdr:from>
      <cdr:x>0.48303</cdr:x>
      <cdr:y>0.03828</cdr:y>
    </cdr:from>
    <cdr:to>
      <cdr:x>0.58206</cdr:x>
      <cdr:y>0.09113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7449" y="168003"/>
          <a:ext cx="591141" cy="22169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Nominal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5"/>
  <sheetViews>
    <sheetView tabSelected="1" workbookViewId="0">
      <selection activeCell="D4" sqref="D4:H4"/>
    </sheetView>
  </sheetViews>
  <sheetFormatPr defaultRowHeight="12.75" x14ac:dyDescent="0.2"/>
  <cols>
    <col min="1" max="1" width="1.5703125" customWidth="1"/>
    <col min="2" max="2" width="6.42578125" customWidth="1"/>
    <col min="4" max="4" width="6.42578125" customWidth="1"/>
    <col min="5" max="5" width="9.7109375" customWidth="1"/>
    <col min="6" max="6" width="6.42578125" customWidth="1"/>
    <col min="8" max="8" width="6.42578125" customWidth="1"/>
    <col min="10" max="10" width="6.42578125" customWidth="1"/>
    <col min="11" max="11" width="9" customWidth="1"/>
    <col min="12" max="12" width="1.5703125" customWidth="1"/>
    <col min="13" max="14" width="6.140625" customWidth="1"/>
    <col min="15" max="29" width="3.140625" customWidth="1"/>
    <col min="30" max="45" width="6.140625" hidden="1" customWidth="1"/>
    <col min="46" max="46" width="6.140625" customWidth="1"/>
    <col min="47" max="47" width="9.28515625" customWidth="1"/>
    <col min="48" max="48" width="7.5703125" customWidth="1"/>
    <col min="49" max="49" width="3.7109375" customWidth="1"/>
  </cols>
  <sheetData>
    <row r="1" spans="1:49" ht="31.5" customHeight="1" x14ac:dyDescent="0.2">
      <c r="A1" s="126"/>
      <c r="B1" s="127"/>
      <c r="C1" s="127"/>
      <c r="D1" s="128"/>
      <c r="E1" s="132" t="s">
        <v>0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4"/>
      <c r="AT1" s="135" t="s">
        <v>14</v>
      </c>
      <c r="AU1" s="136"/>
      <c r="AV1" s="139" t="e">
        <f>IF(E9&lt;1.33,"x","m")</f>
        <v>#DIV/0!</v>
      </c>
      <c r="AW1" s="140"/>
    </row>
    <row r="2" spans="1:49" ht="16.5" thickBot="1" x14ac:dyDescent="0.25">
      <c r="A2" s="129"/>
      <c r="B2" s="130"/>
      <c r="C2" s="130"/>
      <c r="D2" s="131"/>
      <c r="E2" s="143" t="s">
        <v>38</v>
      </c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5"/>
      <c r="AT2" s="137"/>
      <c r="AU2" s="138"/>
      <c r="AV2" s="141"/>
      <c r="AW2" s="142"/>
    </row>
    <row r="3" spans="1:49" ht="7.5" customHeight="1" thickBo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7"/>
    </row>
    <row r="4" spans="1:49" x14ac:dyDescent="0.2">
      <c r="A4" s="8"/>
      <c r="B4" s="146" t="s">
        <v>18</v>
      </c>
      <c r="C4" s="147"/>
      <c r="D4" s="148"/>
      <c r="E4" s="149"/>
      <c r="F4" s="149"/>
      <c r="G4" s="149"/>
      <c r="H4" s="149"/>
      <c r="I4" s="150" t="s">
        <v>29</v>
      </c>
      <c r="J4" s="151"/>
      <c r="K4" s="152"/>
      <c r="L4" s="9"/>
      <c r="M4" s="10" t="s">
        <v>21</v>
      </c>
      <c r="N4" s="10"/>
      <c r="O4" s="10"/>
      <c r="P4" s="10"/>
      <c r="Q4" s="10"/>
      <c r="R4" s="10"/>
      <c r="S4" s="10"/>
      <c r="T4" s="13"/>
      <c r="U4" s="13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1"/>
    </row>
    <row r="5" spans="1:49" x14ac:dyDescent="0.2">
      <c r="A5" s="8"/>
      <c r="B5" s="109" t="s">
        <v>24</v>
      </c>
      <c r="C5" s="110"/>
      <c r="D5" s="111"/>
      <c r="E5" s="112"/>
      <c r="F5" s="112"/>
      <c r="G5" s="112"/>
      <c r="H5" s="112"/>
      <c r="I5" s="113"/>
      <c r="J5" s="114"/>
      <c r="K5" s="115"/>
      <c r="L5" s="9"/>
      <c r="M5" s="10">
        <f>(D7-D8)/10</f>
        <v>0</v>
      </c>
      <c r="N5" s="10"/>
      <c r="O5" s="59"/>
      <c r="P5" s="60"/>
      <c r="Q5" s="61"/>
      <c r="R5" s="10"/>
      <c r="S5" s="10"/>
      <c r="T5" s="54" t="s">
        <v>27</v>
      </c>
      <c r="U5" s="55" t="s">
        <v>5</v>
      </c>
      <c r="V5" s="56" t="s">
        <v>5</v>
      </c>
      <c r="W5" s="23"/>
      <c r="X5" s="10"/>
      <c r="Y5" s="54" t="s">
        <v>27</v>
      </c>
      <c r="Z5" s="55" t="s">
        <v>3</v>
      </c>
      <c r="AA5" s="56" t="s">
        <v>3</v>
      </c>
      <c r="AB5" s="23"/>
      <c r="AC5" s="10"/>
      <c r="AD5" s="54" t="s">
        <v>27</v>
      </c>
      <c r="AE5" s="55" t="s">
        <v>4</v>
      </c>
      <c r="AF5" s="56" t="s">
        <v>4</v>
      </c>
      <c r="AG5" s="23"/>
      <c r="AH5" s="10"/>
      <c r="AI5" s="54" t="s">
        <v>27</v>
      </c>
      <c r="AJ5" s="55" t="s">
        <v>6</v>
      </c>
      <c r="AK5" s="56" t="s">
        <v>6</v>
      </c>
      <c r="AL5" s="23"/>
      <c r="AM5" s="10"/>
      <c r="AN5" s="54" t="s">
        <v>27</v>
      </c>
      <c r="AO5" s="55" t="s">
        <v>30</v>
      </c>
      <c r="AP5" s="56" t="s">
        <v>30</v>
      </c>
      <c r="AQ5" s="23"/>
      <c r="AR5" s="10"/>
      <c r="AS5" s="10"/>
      <c r="AT5" s="10"/>
      <c r="AU5" s="10"/>
      <c r="AV5" s="10"/>
      <c r="AW5" s="11"/>
    </row>
    <row r="6" spans="1:49" x14ac:dyDescent="0.2">
      <c r="A6" s="8"/>
      <c r="B6" s="109" t="s">
        <v>22</v>
      </c>
      <c r="C6" s="110"/>
      <c r="D6" s="111"/>
      <c r="E6" s="112"/>
      <c r="F6" s="112"/>
      <c r="G6" s="112"/>
      <c r="H6" s="112"/>
      <c r="I6" s="116"/>
      <c r="J6" s="117"/>
      <c r="K6" s="118"/>
      <c r="L6" s="9"/>
      <c r="M6" s="10" t="s">
        <v>25</v>
      </c>
      <c r="N6" s="10"/>
      <c r="O6" s="10"/>
      <c r="P6" s="10"/>
      <c r="Q6" s="10"/>
      <c r="R6" s="10"/>
      <c r="S6" s="10"/>
      <c r="T6" s="54" t="s">
        <v>28</v>
      </c>
      <c r="U6" s="25" t="str">
        <f>CONCATENATE("&gt;=",$N$14)</f>
        <v>&gt;=0</v>
      </c>
      <c r="V6" s="25" t="str">
        <f>CONCATENATE("&lt;",$O$14)</f>
        <v>&lt;0</v>
      </c>
      <c r="W6" s="23">
        <f>DCOUNT($A$13:$K$38,"V1",T5:V6)</f>
        <v>0</v>
      </c>
      <c r="X6" s="10"/>
      <c r="Y6" s="54" t="s">
        <v>28</v>
      </c>
      <c r="Z6" s="25" t="str">
        <f>CONCATENATE("&gt;=",$N$14)</f>
        <v>&gt;=0</v>
      </c>
      <c r="AA6" s="25" t="str">
        <f>CONCATENATE("&lt;",$O$14)</f>
        <v>&lt;0</v>
      </c>
      <c r="AB6" s="23">
        <f>DCOUNT($A$13:$K$38,"V1",Y5:AA6)</f>
        <v>0</v>
      </c>
      <c r="AC6" s="10"/>
      <c r="AD6" s="54" t="s">
        <v>28</v>
      </c>
      <c r="AE6" s="25" t="str">
        <f>CONCATENATE("&gt;=",$N$14)</f>
        <v>&gt;=0</v>
      </c>
      <c r="AF6" s="25" t="str">
        <f>CONCATENATE("&lt;",$O$14)</f>
        <v>&lt;0</v>
      </c>
      <c r="AG6" s="23">
        <f>DCOUNT($A$13:$K$38,"V1",AD5:AF6)</f>
        <v>0</v>
      </c>
      <c r="AH6" s="10"/>
      <c r="AI6" s="54" t="s">
        <v>28</v>
      </c>
      <c r="AJ6" s="25" t="str">
        <f>CONCATENATE("&gt;=",$N$14)</f>
        <v>&gt;=0</v>
      </c>
      <c r="AK6" s="25" t="str">
        <f>CONCATENATE("&lt;",$O$14)</f>
        <v>&lt;0</v>
      </c>
      <c r="AL6" s="23">
        <f>DCOUNT($A$13:$K$38,"V1",AI5:AK6)</f>
        <v>0</v>
      </c>
      <c r="AM6" s="10"/>
      <c r="AN6" s="54" t="s">
        <v>28</v>
      </c>
      <c r="AO6" s="25" t="str">
        <f>CONCATENATE("&gt;=",$N$14)</f>
        <v>&gt;=0</v>
      </c>
      <c r="AP6" s="25" t="str">
        <f>CONCATENATE("&lt;",$O$14)</f>
        <v>&lt;0</v>
      </c>
      <c r="AQ6" s="23">
        <f>DCOUNT($A$13:$K$38,"V1",AN5:AP6)</f>
        <v>0</v>
      </c>
      <c r="AR6" s="10"/>
      <c r="AS6" s="10"/>
      <c r="AT6" s="10"/>
      <c r="AU6" s="10"/>
      <c r="AV6" s="10"/>
      <c r="AW6" s="11"/>
    </row>
    <row r="7" spans="1:49" x14ac:dyDescent="0.2">
      <c r="A7" s="8"/>
      <c r="B7" s="109" t="s">
        <v>26</v>
      </c>
      <c r="C7" s="110"/>
      <c r="D7" s="119"/>
      <c r="E7" s="120"/>
      <c r="F7" s="120"/>
      <c r="G7" s="121" t="s">
        <v>12</v>
      </c>
      <c r="H7" s="122"/>
      <c r="I7" s="123"/>
      <c r="J7" s="124"/>
      <c r="K7" s="125"/>
      <c r="L7" s="9"/>
      <c r="M7" s="58" t="e">
        <f>STDEV(C14:C38,E14:E38,G14:G38,I14:I38,K14:K38)</f>
        <v>#DIV/0!</v>
      </c>
      <c r="N7" s="12"/>
      <c r="O7" s="10"/>
      <c r="P7" s="10"/>
      <c r="Q7" s="10"/>
      <c r="R7" s="10"/>
      <c r="S7" s="10"/>
      <c r="T7" s="54" t="s">
        <v>27</v>
      </c>
      <c r="U7" s="55" t="s">
        <v>5</v>
      </c>
      <c r="V7" s="56" t="s">
        <v>5</v>
      </c>
      <c r="W7" s="23"/>
      <c r="X7" s="10"/>
      <c r="Y7" s="54" t="s">
        <v>27</v>
      </c>
      <c r="Z7" s="55" t="s">
        <v>3</v>
      </c>
      <c r="AA7" s="56" t="s">
        <v>3</v>
      </c>
      <c r="AB7" s="23"/>
      <c r="AC7" s="10"/>
      <c r="AD7" s="54" t="s">
        <v>27</v>
      </c>
      <c r="AE7" s="55" t="s">
        <v>4</v>
      </c>
      <c r="AF7" s="56" t="s">
        <v>4</v>
      </c>
      <c r="AG7" s="23"/>
      <c r="AH7" s="10"/>
      <c r="AI7" s="54" t="s">
        <v>27</v>
      </c>
      <c r="AJ7" s="55" t="s">
        <v>6</v>
      </c>
      <c r="AK7" s="56" t="s">
        <v>6</v>
      </c>
      <c r="AL7" s="23"/>
      <c r="AM7" s="10"/>
      <c r="AN7" s="54" t="s">
        <v>27</v>
      </c>
      <c r="AO7" s="55" t="s">
        <v>30</v>
      </c>
      <c r="AP7" s="56" t="s">
        <v>30</v>
      </c>
      <c r="AQ7" s="23"/>
      <c r="AR7" s="12"/>
      <c r="AS7" s="10"/>
      <c r="AT7" s="10"/>
      <c r="AU7" s="10"/>
      <c r="AV7" s="10"/>
      <c r="AW7" s="11"/>
    </row>
    <row r="8" spans="1:49" ht="13.5" thickBot="1" x14ac:dyDescent="0.25">
      <c r="A8" s="8"/>
      <c r="B8" s="93" t="s">
        <v>33</v>
      </c>
      <c r="C8" s="94"/>
      <c r="D8" s="95"/>
      <c r="E8" s="96"/>
      <c r="F8" s="96"/>
      <c r="G8" s="97" t="s">
        <v>15</v>
      </c>
      <c r="H8" s="98"/>
      <c r="I8" s="99"/>
      <c r="J8" s="100"/>
      <c r="K8" s="101"/>
      <c r="L8" s="9"/>
      <c r="M8" s="49" t="s">
        <v>23</v>
      </c>
      <c r="N8" s="10"/>
      <c r="O8" s="10"/>
      <c r="P8" s="10"/>
      <c r="Q8" s="10"/>
      <c r="R8" s="10"/>
      <c r="S8" s="10"/>
      <c r="T8" s="54" t="s">
        <v>28</v>
      </c>
      <c r="U8" s="25" t="str">
        <f>CONCATENATE("&gt;=",$N$15)</f>
        <v>&gt;=0</v>
      </c>
      <c r="V8" s="25" t="str">
        <f>CONCATENATE("&lt;",$O$15)</f>
        <v>&lt;0</v>
      </c>
      <c r="W8" s="23">
        <f>DCOUNT($A$13:$K$38,"V1",T7:V8)</f>
        <v>0</v>
      </c>
      <c r="X8" s="10"/>
      <c r="Y8" s="54" t="s">
        <v>28</v>
      </c>
      <c r="Z8" s="25" t="str">
        <f>CONCATENATE("&gt;=",$N$15)</f>
        <v>&gt;=0</v>
      </c>
      <c r="AA8" s="25" t="str">
        <f>CONCATENATE("&lt;",$O$15)</f>
        <v>&lt;0</v>
      </c>
      <c r="AB8" s="23">
        <f>DCOUNT($A$13:$K$38,"V1",Y7:AA8)</f>
        <v>0</v>
      </c>
      <c r="AC8" s="10"/>
      <c r="AD8" s="54" t="s">
        <v>28</v>
      </c>
      <c r="AE8" s="25" t="str">
        <f>CONCATENATE("&gt;=",$N$15)</f>
        <v>&gt;=0</v>
      </c>
      <c r="AF8" s="25" t="str">
        <f>CONCATENATE("&lt;",$O$15)</f>
        <v>&lt;0</v>
      </c>
      <c r="AG8" s="23">
        <f>DCOUNT($A$13:$K$38,"V1",AD7:AF8)</f>
        <v>0</v>
      </c>
      <c r="AH8" s="10"/>
      <c r="AI8" s="54" t="s">
        <v>28</v>
      </c>
      <c r="AJ8" s="25" t="str">
        <f>CONCATENATE("&gt;=",$N$15)</f>
        <v>&gt;=0</v>
      </c>
      <c r="AK8" s="25" t="str">
        <f>CONCATENATE("&lt;",$O$15)</f>
        <v>&lt;0</v>
      </c>
      <c r="AL8" s="23">
        <f>DCOUNT($A$13:$K$38,"V1",AI7:AK8)</f>
        <v>0</v>
      </c>
      <c r="AM8" s="10"/>
      <c r="AN8" s="54" t="s">
        <v>28</v>
      </c>
      <c r="AO8" s="25" t="str">
        <f>CONCATENATE("&gt;=",$N$15)</f>
        <v>&gt;=0</v>
      </c>
      <c r="AP8" s="25" t="str">
        <f>CONCATENATE("&lt;",$O$15)</f>
        <v>&lt;0</v>
      </c>
      <c r="AQ8" s="23">
        <f>DCOUNT($A$13:$K$38,"V1",AN7:AP8)</f>
        <v>0</v>
      </c>
      <c r="AR8" s="10"/>
      <c r="AS8" s="10"/>
      <c r="AT8" s="10"/>
      <c r="AU8" s="10"/>
      <c r="AV8" s="10"/>
      <c r="AW8" s="11"/>
    </row>
    <row r="9" spans="1:49" ht="15.75" x14ac:dyDescent="0.2">
      <c r="A9" s="8"/>
      <c r="B9" s="102" t="s">
        <v>37</v>
      </c>
      <c r="C9" s="103" t="str">
        <f>IF(OR(D8=0,D7=0),"N/A",(D7-D8)/(6*STDEV(C14:C38,E14:E38,G14:G38,I14:I38,K14:K38)))</f>
        <v>N/A</v>
      </c>
      <c r="D9" s="104" t="s">
        <v>13</v>
      </c>
      <c r="E9" s="103" t="e">
        <f>IF(D7=0,(AVERAGE(C14:C38,E14:E38,G14:G38,I14:I38,K14:K38)-D8)/(3*STDEV(C14:C38,E14:E38,G14:G38,I14:I38,K14:K38)), IF(D8=0,(D7-AVERAGE(C14:C38,E14:E38,G14:G38,I14:I38,K14:K38))/(3*STDEV(C14:C38,E14:E38,G14:G38,I14:I38,K14:K38)),(MIN(D7-AVERAGE(C14:C38,E14:E38,G14:G38,I14:I38,K14:K38),AVERAGE(C14:C38,E14:E38,G14:G38,I14:I38,K14:K38)-D8 ))/(3*STDEV(C14:C38,E14:E38,G14:G38,I14:I38,K14:K38))))</f>
        <v>#DIV/0!</v>
      </c>
      <c r="F9" s="105" t="s">
        <v>1</v>
      </c>
      <c r="G9" s="106"/>
      <c r="H9" s="107" t="e">
        <f>AVERAGE(C14:C38,E14:E38,G14:G38,I14:I38,K14:K38)</f>
        <v>#DIV/0!</v>
      </c>
      <c r="I9" s="108"/>
      <c r="J9" s="80"/>
      <c r="K9" s="81"/>
      <c r="L9" s="9"/>
      <c r="M9" s="62"/>
      <c r="N9" s="57"/>
      <c r="O9" s="57"/>
      <c r="P9" s="10"/>
      <c r="Q9" s="10"/>
      <c r="R9" s="10"/>
      <c r="S9" s="10"/>
      <c r="T9" s="54" t="s">
        <v>27</v>
      </c>
      <c r="U9" s="55" t="s">
        <v>5</v>
      </c>
      <c r="V9" s="56" t="s">
        <v>5</v>
      </c>
      <c r="W9" s="23"/>
      <c r="X9" s="10"/>
      <c r="Y9" s="54" t="s">
        <v>27</v>
      </c>
      <c r="Z9" s="55" t="s">
        <v>3</v>
      </c>
      <c r="AA9" s="56" t="s">
        <v>3</v>
      </c>
      <c r="AB9" s="23"/>
      <c r="AC9" s="10"/>
      <c r="AD9" s="54" t="s">
        <v>27</v>
      </c>
      <c r="AE9" s="55" t="s">
        <v>4</v>
      </c>
      <c r="AF9" s="56" t="s">
        <v>4</v>
      </c>
      <c r="AG9" s="23"/>
      <c r="AH9" s="10"/>
      <c r="AI9" s="54" t="s">
        <v>27</v>
      </c>
      <c r="AJ9" s="55" t="s">
        <v>6</v>
      </c>
      <c r="AK9" s="56" t="s">
        <v>6</v>
      </c>
      <c r="AL9" s="23"/>
      <c r="AM9" s="10"/>
      <c r="AN9" s="54" t="s">
        <v>27</v>
      </c>
      <c r="AO9" s="55" t="s">
        <v>30</v>
      </c>
      <c r="AP9" s="56" t="s">
        <v>30</v>
      </c>
      <c r="AQ9" s="23"/>
      <c r="AR9" s="10"/>
      <c r="AS9" s="10"/>
      <c r="AT9" s="10"/>
      <c r="AU9" s="10"/>
      <c r="AV9" s="10"/>
      <c r="AW9" s="11"/>
    </row>
    <row r="10" spans="1:49" ht="15.75" x14ac:dyDescent="0.2">
      <c r="A10" s="8"/>
      <c r="B10" s="102"/>
      <c r="C10" s="103"/>
      <c r="D10" s="104"/>
      <c r="E10" s="103"/>
      <c r="F10" s="82" t="s">
        <v>20</v>
      </c>
      <c r="G10" s="83"/>
      <c r="H10" s="84">
        <f>MAX(C14:C38,E14:E38,G14:G38,I14:I38,K14:K38)</f>
        <v>0</v>
      </c>
      <c r="I10" s="85"/>
      <c r="J10" s="80"/>
      <c r="K10" s="81"/>
      <c r="L10" s="9"/>
      <c r="M10" s="58"/>
      <c r="N10" s="10"/>
      <c r="O10" s="10"/>
      <c r="P10" s="10"/>
      <c r="Q10" s="10"/>
      <c r="R10" s="10"/>
      <c r="S10" s="10"/>
      <c r="T10" s="54" t="s">
        <v>28</v>
      </c>
      <c r="U10" s="25" t="str">
        <f>CONCATENATE("&gt;=",$N$16)</f>
        <v>&gt;=0</v>
      </c>
      <c r="V10" s="25" t="str">
        <f>CONCATENATE("&lt;",$O$16)</f>
        <v>&lt;0</v>
      </c>
      <c r="W10" s="23">
        <f>DCOUNT($A$13:$K$38,"V1",T9:V10)</f>
        <v>0</v>
      </c>
      <c r="X10" s="10"/>
      <c r="Y10" s="54" t="s">
        <v>28</v>
      </c>
      <c r="Z10" s="25" t="str">
        <f>CONCATENATE("&gt;=",$N$16)</f>
        <v>&gt;=0</v>
      </c>
      <c r="AA10" s="25" t="str">
        <f>CONCATENATE("&lt;",$O$16)</f>
        <v>&lt;0</v>
      </c>
      <c r="AB10" s="23">
        <f>DCOUNT($A$13:$K$38,"V1",Y9:AA10)</f>
        <v>0</v>
      </c>
      <c r="AC10" s="10"/>
      <c r="AD10" s="54" t="s">
        <v>28</v>
      </c>
      <c r="AE10" s="25" t="str">
        <f>CONCATENATE("&gt;=",$N$16)</f>
        <v>&gt;=0</v>
      </c>
      <c r="AF10" s="25" t="str">
        <f>CONCATENATE("&lt;",$O$16)</f>
        <v>&lt;0</v>
      </c>
      <c r="AG10" s="23">
        <f>DCOUNT($A$13:$K$38,"V1",AD9:AF10)</f>
        <v>0</v>
      </c>
      <c r="AH10" s="10"/>
      <c r="AI10" s="54" t="s">
        <v>28</v>
      </c>
      <c r="AJ10" s="25" t="str">
        <f>CONCATENATE("&gt;=",$N$16)</f>
        <v>&gt;=0</v>
      </c>
      <c r="AK10" s="25" t="str">
        <f>CONCATENATE("&lt;",$O$16)</f>
        <v>&lt;0</v>
      </c>
      <c r="AL10" s="23">
        <f>DCOUNT($A$13:$K$38,"V1",AI9:AK10)</f>
        <v>0</v>
      </c>
      <c r="AM10" s="10"/>
      <c r="AN10" s="54" t="s">
        <v>28</v>
      </c>
      <c r="AO10" s="25" t="str">
        <f>CONCATENATE("&gt;=",$N$16)</f>
        <v>&gt;=0</v>
      </c>
      <c r="AP10" s="25" t="str">
        <f>CONCATENATE("&lt;",$O$16)</f>
        <v>&lt;0</v>
      </c>
      <c r="AQ10" s="23">
        <f>DCOUNT($A$13:$K$38,"V1",AN9:AP10)</f>
        <v>0</v>
      </c>
      <c r="AR10" s="10"/>
      <c r="AS10" s="10"/>
      <c r="AT10" s="10"/>
      <c r="AU10" s="10"/>
      <c r="AV10" s="10"/>
      <c r="AW10" s="11"/>
    </row>
    <row r="11" spans="1:49" ht="16.5" thickBot="1" x14ac:dyDescent="0.25">
      <c r="A11" s="8"/>
      <c r="B11" s="102"/>
      <c r="C11" s="103"/>
      <c r="D11" s="104"/>
      <c r="E11" s="103"/>
      <c r="F11" s="86" t="s">
        <v>17</v>
      </c>
      <c r="G11" s="87"/>
      <c r="H11" s="88">
        <f>MIN(C14:C38,E14:E38,G14:G38,I14:I38,K14:K38)</f>
        <v>0</v>
      </c>
      <c r="I11" s="89"/>
      <c r="J11" s="80"/>
      <c r="K11" s="81"/>
      <c r="L11" s="9"/>
      <c r="M11" s="49"/>
      <c r="N11" s="10"/>
      <c r="O11" s="16"/>
      <c r="P11" s="10"/>
      <c r="Q11" s="10"/>
      <c r="R11" s="10"/>
      <c r="S11" s="10"/>
      <c r="T11" s="21" t="s">
        <v>27</v>
      </c>
      <c r="U11" s="22" t="s">
        <v>5</v>
      </c>
      <c r="V11" s="24" t="s">
        <v>5</v>
      </c>
      <c r="W11" s="23"/>
      <c r="X11" s="10"/>
      <c r="Y11" s="24" t="s">
        <v>27</v>
      </c>
      <c r="Z11" s="24" t="s">
        <v>3</v>
      </c>
      <c r="AA11" s="24" t="s">
        <v>3</v>
      </c>
      <c r="AB11" s="23"/>
      <c r="AC11" s="10"/>
      <c r="AD11" s="24" t="s">
        <v>27</v>
      </c>
      <c r="AE11" s="24" t="s">
        <v>4</v>
      </c>
      <c r="AF11" s="24" t="s">
        <v>4</v>
      </c>
      <c r="AG11" s="23"/>
      <c r="AH11" s="10"/>
      <c r="AI11" s="24" t="s">
        <v>27</v>
      </c>
      <c r="AJ11" s="24" t="s">
        <v>6</v>
      </c>
      <c r="AK11" s="24" t="s">
        <v>6</v>
      </c>
      <c r="AL11" s="23"/>
      <c r="AM11" s="10"/>
      <c r="AN11" s="24" t="s">
        <v>27</v>
      </c>
      <c r="AO11" s="24" t="s">
        <v>30</v>
      </c>
      <c r="AP11" s="24" t="s">
        <v>30</v>
      </c>
      <c r="AQ11" s="23"/>
      <c r="AR11" s="10"/>
      <c r="AS11" s="10"/>
      <c r="AT11" s="10"/>
      <c r="AU11" s="10"/>
      <c r="AV11" s="10"/>
      <c r="AW11" s="11"/>
    </row>
    <row r="12" spans="1:49" ht="15" customHeight="1" x14ac:dyDescent="0.2">
      <c r="A12" s="8"/>
      <c r="B12" s="90" t="s">
        <v>36</v>
      </c>
      <c r="C12" s="91"/>
      <c r="D12" s="91"/>
      <c r="E12" s="91"/>
      <c r="F12" s="91"/>
      <c r="G12" s="91"/>
      <c r="H12" s="91"/>
      <c r="I12" s="91"/>
      <c r="J12" s="91"/>
      <c r="K12" s="92"/>
      <c r="L12" s="9"/>
      <c r="M12" s="49"/>
      <c r="N12" s="10"/>
      <c r="O12" s="10"/>
      <c r="P12" s="10"/>
      <c r="Q12" s="10" t="s">
        <v>35</v>
      </c>
      <c r="R12" s="10" t="s">
        <v>2</v>
      </c>
      <c r="S12" s="10"/>
      <c r="T12" s="21" t="s">
        <v>28</v>
      </c>
      <c r="U12" s="25" t="str">
        <f>CONCATENATE("&gt;=",N17)</f>
        <v>&gt;=0</v>
      </c>
      <c r="V12" s="25" t="str">
        <f>CONCATENATE("&lt;",O17)</f>
        <v>&lt;0</v>
      </c>
      <c r="W12" s="23">
        <f>DCOUNT(A13:K38,"V1",T11:V12)</f>
        <v>0</v>
      </c>
      <c r="X12" s="10"/>
      <c r="Y12" s="24" t="s">
        <v>28</v>
      </c>
      <c r="Z12" s="23" t="str">
        <f>U12</f>
        <v>&gt;=0</v>
      </c>
      <c r="AA12" s="23" t="str">
        <f>V12</f>
        <v>&lt;0</v>
      </c>
      <c r="AB12" s="23">
        <f>DCOUNT(A13:K38,"V1",Y11:AA12)</f>
        <v>0</v>
      </c>
      <c r="AC12" s="10"/>
      <c r="AD12" s="24" t="s">
        <v>28</v>
      </c>
      <c r="AE12" s="23" t="str">
        <f>Z12</f>
        <v>&gt;=0</v>
      </c>
      <c r="AF12" s="23" t="str">
        <f>AA12</f>
        <v>&lt;0</v>
      </c>
      <c r="AG12" s="23">
        <f>DCOUNT(A13:K38,"V1",AD11:AF12)</f>
        <v>0</v>
      </c>
      <c r="AH12" s="10"/>
      <c r="AI12" s="24" t="s">
        <v>28</v>
      </c>
      <c r="AJ12" s="23" t="str">
        <f>AE12</f>
        <v>&gt;=0</v>
      </c>
      <c r="AK12" s="23" t="str">
        <f>AF12</f>
        <v>&lt;0</v>
      </c>
      <c r="AL12" s="23">
        <f>DCOUNT(A13:K38,"V1",AI11:AK12)</f>
        <v>0</v>
      </c>
      <c r="AM12" s="10"/>
      <c r="AN12" s="24" t="s">
        <v>28</v>
      </c>
      <c r="AO12" s="23" t="str">
        <f>AJ12</f>
        <v>&gt;=0</v>
      </c>
      <c r="AP12" s="23" t="str">
        <f>AK12</f>
        <v>&lt;0</v>
      </c>
      <c r="AQ12" s="23">
        <f>DCOUNT(A13:K38,"V1",AN11:AP12)</f>
        <v>0</v>
      </c>
      <c r="AR12" s="10"/>
      <c r="AS12" s="10"/>
      <c r="AT12" s="10"/>
      <c r="AU12" s="10"/>
      <c r="AV12" s="10"/>
      <c r="AW12" s="11"/>
    </row>
    <row r="13" spans="1:49" ht="14.25" hidden="1" customHeight="1" x14ac:dyDescent="0.2">
      <c r="A13" s="8" t="s">
        <v>27</v>
      </c>
      <c r="B13" s="17" t="s">
        <v>9</v>
      </c>
      <c r="C13" s="18" t="s">
        <v>5</v>
      </c>
      <c r="D13" s="18" t="s">
        <v>10</v>
      </c>
      <c r="E13" s="18" t="s">
        <v>3</v>
      </c>
      <c r="F13" s="18" t="s">
        <v>11</v>
      </c>
      <c r="G13" s="18" t="s">
        <v>4</v>
      </c>
      <c r="H13" s="18" t="s">
        <v>7</v>
      </c>
      <c r="I13" s="18" t="s">
        <v>6</v>
      </c>
      <c r="J13" s="18" t="s">
        <v>8</v>
      </c>
      <c r="K13" s="19" t="s">
        <v>30</v>
      </c>
      <c r="L13" s="20"/>
      <c r="M13" s="49"/>
      <c r="N13" s="10"/>
      <c r="O13" s="10"/>
      <c r="P13" s="46" t="s">
        <v>32</v>
      </c>
      <c r="Q13" s="46" t="s">
        <v>34</v>
      </c>
      <c r="R13" s="46"/>
      <c r="S13" s="24"/>
      <c r="T13" s="21" t="s">
        <v>27</v>
      </c>
      <c r="U13" s="22" t="s">
        <v>5</v>
      </c>
      <c r="V13" s="24" t="s">
        <v>5</v>
      </c>
      <c r="W13" s="23"/>
      <c r="X13" s="10"/>
      <c r="Y13" s="24" t="s">
        <v>27</v>
      </c>
      <c r="Z13" s="24" t="s">
        <v>3</v>
      </c>
      <c r="AA13" s="24" t="s">
        <v>3</v>
      </c>
      <c r="AB13" s="23"/>
      <c r="AC13" s="10"/>
      <c r="AD13" s="24" t="s">
        <v>27</v>
      </c>
      <c r="AE13" s="24" t="s">
        <v>4</v>
      </c>
      <c r="AF13" s="24" t="s">
        <v>4</v>
      </c>
      <c r="AG13" s="23"/>
      <c r="AH13" s="10"/>
      <c r="AI13" s="24" t="s">
        <v>27</v>
      </c>
      <c r="AJ13" s="24" t="s">
        <v>6</v>
      </c>
      <c r="AK13" s="24" t="s">
        <v>6</v>
      </c>
      <c r="AL13" s="23"/>
      <c r="AM13" s="10"/>
      <c r="AN13" s="24" t="s">
        <v>27</v>
      </c>
      <c r="AO13" s="24" t="s">
        <v>30</v>
      </c>
      <c r="AP13" s="24" t="s">
        <v>30</v>
      </c>
      <c r="AQ13" s="23"/>
      <c r="AR13" s="10"/>
      <c r="AS13" s="10"/>
      <c r="AT13" s="10"/>
      <c r="AU13" s="10"/>
      <c r="AV13" s="10"/>
      <c r="AW13" s="11"/>
    </row>
    <row r="14" spans="1:49" x14ac:dyDescent="0.2">
      <c r="A14" s="8" t="s">
        <v>19</v>
      </c>
      <c r="B14" s="64">
        <v>1</v>
      </c>
      <c r="C14" s="1"/>
      <c r="D14" s="66">
        <v>26</v>
      </c>
      <c r="E14" s="1"/>
      <c r="F14" s="66">
        <v>51</v>
      </c>
      <c r="G14" s="1"/>
      <c r="H14" s="66">
        <v>76</v>
      </c>
      <c r="I14" s="1"/>
      <c r="J14" s="66">
        <v>101</v>
      </c>
      <c r="K14" s="2"/>
      <c r="L14" s="9"/>
      <c r="M14" s="49"/>
      <c r="N14" s="47">
        <f>O14-ABS($M$5)</f>
        <v>0</v>
      </c>
      <c r="O14" s="47">
        <f>N15</f>
        <v>0</v>
      </c>
      <c r="P14" s="27" t="str">
        <f>CONCATENATE(N14," to &lt;",O14)</f>
        <v>0 to &lt;0</v>
      </c>
      <c r="Q14" s="23">
        <f>SUM(W6,AB6,AG6,AL6,AQ6)</f>
        <v>0</v>
      </c>
      <c r="R14" s="48" t="e">
        <f t="shared" ref="R14:R29" si="0">(1/(STDEV($C$14:$C$38,$E$14:$E$38,$G$14:$G$38,$I$14:$I$38,$K$14:$K$38)*SQRT(2*PI())))*EXP(-((AVERAGE(N14:O14)-$H$9)^2)/(2*STDEV($C$14:$C$38,$E$14:$E$38,$G$14:$G$38,$I$14:$I$38,$K$14:$K$38)^2))</f>
        <v>#DIV/0!</v>
      </c>
      <c r="S14" s="44"/>
      <c r="T14" s="21" t="s">
        <v>28</v>
      </c>
      <c r="U14" s="25" t="str">
        <f>CONCATENATE("&gt;=",N18)</f>
        <v>&gt;=0</v>
      </c>
      <c r="V14" s="25" t="str">
        <f>CONCATENATE("&lt;",O18)</f>
        <v>&lt;0</v>
      </c>
      <c r="W14" s="23">
        <f>DCOUNT(A13:K38,"V1",T13:V14)</f>
        <v>0</v>
      </c>
      <c r="X14" s="10"/>
      <c r="Y14" s="24" t="s">
        <v>28</v>
      </c>
      <c r="Z14" s="23" t="str">
        <f>U14</f>
        <v>&gt;=0</v>
      </c>
      <c r="AA14" s="23" t="str">
        <f>V14</f>
        <v>&lt;0</v>
      </c>
      <c r="AB14" s="23">
        <f>DCOUNT(A13:K38,"V1",Y13:AA14)</f>
        <v>0</v>
      </c>
      <c r="AC14" s="10"/>
      <c r="AD14" s="24" t="s">
        <v>28</v>
      </c>
      <c r="AE14" s="23" t="str">
        <f>Z14</f>
        <v>&gt;=0</v>
      </c>
      <c r="AF14" s="23" t="str">
        <f>AA14</f>
        <v>&lt;0</v>
      </c>
      <c r="AG14" s="23">
        <f>DCOUNT(A13:K38,"V1",AD13:AF14)</f>
        <v>0</v>
      </c>
      <c r="AH14" s="10"/>
      <c r="AI14" s="24" t="s">
        <v>28</v>
      </c>
      <c r="AJ14" s="23" t="str">
        <f>AE14</f>
        <v>&gt;=0</v>
      </c>
      <c r="AK14" s="23" t="str">
        <f>AF14</f>
        <v>&lt;0</v>
      </c>
      <c r="AL14" s="23">
        <f>DCOUNT(A13:K38,"V1",AI13:AK14)</f>
        <v>0</v>
      </c>
      <c r="AM14" s="10"/>
      <c r="AN14" s="24" t="s">
        <v>28</v>
      </c>
      <c r="AO14" s="23" t="str">
        <f>AJ14</f>
        <v>&gt;=0</v>
      </c>
      <c r="AP14" s="23" t="str">
        <f>AK14</f>
        <v>&lt;0</v>
      </c>
      <c r="AQ14" s="23">
        <f>DCOUNT(A13:K38,"V1",AN13:AP14)</f>
        <v>0</v>
      </c>
      <c r="AR14" s="10"/>
      <c r="AS14" s="10"/>
      <c r="AT14" s="10"/>
      <c r="AU14" s="10"/>
      <c r="AV14" s="10"/>
      <c r="AW14" s="11"/>
    </row>
    <row r="15" spans="1:49" x14ac:dyDescent="0.2">
      <c r="A15" s="8" t="s">
        <v>19</v>
      </c>
      <c r="B15" s="64">
        <v>2</v>
      </c>
      <c r="C15" s="1"/>
      <c r="D15" s="66">
        <v>27</v>
      </c>
      <c r="E15" s="1"/>
      <c r="F15" s="66">
        <v>52</v>
      </c>
      <c r="G15" s="1"/>
      <c r="H15" s="66">
        <v>77</v>
      </c>
      <c r="I15" s="1"/>
      <c r="J15" s="66">
        <v>102</v>
      </c>
      <c r="K15" s="2"/>
      <c r="L15" s="9"/>
      <c r="M15" s="49"/>
      <c r="N15" s="47">
        <f>O15-ABS($M$5)</f>
        <v>0</v>
      </c>
      <c r="O15" s="47">
        <f>N16</f>
        <v>0</v>
      </c>
      <c r="P15" s="27" t="str">
        <f>CONCATENATE(N15," to &lt;",O15)</f>
        <v>0 to &lt;0</v>
      </c>
      <c r="Q15" s="23">
        <f>SUM(W8,AB8,AG8,AL8,AQ8)</f>
        <v>0</v>
      </c>
      <c r="R15" s="48" t="e">
        <f t="shared" si="0"/>
        <v>#DIV/0!</v>
      </c>
      <c r="T15" s="21" t="s">
        <v>27</v>
      </c>
      <c r="U15" s="22" t="s">
        <v>5</v>
      </c>
      <c r="V15" s="24" t="s">
        <v>5</v>
      </c>
      <c r="W15" s="23"/>
      <c r="X15" s="10"/>
      <c r="Y15" s="24" t="s">
        <v>27</v>
      </c>
      <c r="Z15" s="24" t="s">
        <v>3</v>
      </c>
      <c r="AA15" s="24" t="s">
        <v>3</v>
      </c>
      <c r="AB15" s="23"/>
      <c r="AC15" s="10"/>
      <c r="AD15" s="24" t="s">
        <v>27</v>
      </c>
      <c r="AE15" s="24" t="s">
        <v>4</v>
      </c>
      <c r="AF15" s="24" t="s">
        <v>4</v>
      </c>
      <c r="AG15" s="23"/>
      <c r="AH15" s="10"/>
      <c r="AI15" s="24" t="s">
        <v>27</v>
      </c>
      <c r="AJ15" s="24" t="s">
        <v>6</v>
      </c>
      <c r="AK15" s="24" t="s">
        <v>6</v>
      </c>
      <c r="AL15" s="23"/>
      <c r="AM15" s="10"/>
      <c r="AN15" s="24" t="s">
        <v>27</v>
      </c>
      <c r="AO15" s="24" t="s">
        <v>30</v>
      </c>
      <c r="AP15" s="24" t="s">
        <v>30</v>
      </c>
      <c r="AQ15" s="23"/>
      <c r="AR15" s="10"/>
      <c r="AS15" s="10"/>
      <c r="AT15" s="10"/>
      <c r="AU15" s="10"/>
      <c r="AV15" s="10"/>
      <c r="AW15" s="11"/>
    </row>
    <row r="16" spans="1:49" x14ac:dyDescent="0.2">
      <c r="A16" s="8" t="s">
        <v>19</v>
      </c>
      <c r="B16" s="64">
        <v>3</v>
      </c>
      <c r="C16" s="1"/>
      <c r="D16" s="66">
        <v>28</v>
      </c>
      <c r="E16" s="1"/>
      <c r="F16" s="66">
        <v>53</v>
      </c>
      <c r="G16" s="1"/>
      <c r="H16" s="66">
        <v>78</v>
      </c>
      <c r="I16" s="1"/>
      <c r="J16" s="66">
        <v>103</v>
      </c>
      <c r="K16" s="2"/>
      <c r="L16" s="9"/>
      <c r="M16" s="49"/>
      <c r="N16" s="47">
        <f>O16-ABS($M$5)</f>
        <v>0</v>
      </c>
      <c r="O16" s="47">
        <f>N17</f>
        <v>0</v>
      </c>
      <c r="P16" s="27" t="str">
        <f>CONCATENATE(N16," to &lt;",O16)</f>
        <v>0 to &lt;0</v>
      </c>
      <c r="Q16" s="23">
        <f>SUM(W10,AB10,AG10,AL10,AQ10)</f>
        <v>0</v>
      </c>
      <c r="R16" s="48" t="e">
        <f t="shared" si="0"/>
        <v>#DIV/0!</v>
      </c>
      <c r="T16" s="21" t="s">
        <v>28</v>
      </c>
      <c r="U16" s="25" t="str">
        <f>CONCATENATE("&gt;=",N19)</f>
        <v>&gt;=0</v>
      </c>
      <c r="V16" s="25" t="str">
        <f>CONCATENATE("&lt;",O19)</f>
        <v>&lt;0</v>
      </c>
      <c r="W16" s="23">
        <f>DCOUNT(A13:K38,"V1",T15:V16)</f>
        <v>0</v>
      </c>
      <c r="X16" s="10"/>
      <c r="Y16" s="24" t="s">
        <v>28</v>
      </c>
      <c r="Z16" s="23" t="str">
        <f>U16</f>
        <v>&gt;=0</v>
      </c>
      <c r="AA16" s="23" t="str">
        <f>V16</f>
        <v>&lt;0</v>
      </c>
      <c r="AB16" s="23">
        <f>DCOUNT(A13:K38,"V1",Y15:AA16)</f>
        <v>0</v>
      </c>
      <c r="AC16" s="10"/>
      <c r="AD16" s="24" t="s">
        <v>28</v>
      </c>
      <c r="AE16" s="23" t="str">
        <f>Z16</f>
        <v>&gt;=0</v>
      </c>
      <c r="AF16" s="23" t="str">
        <f>AA16</f>
        <v>&lt;0</v>
      </c>
      <c r="AG16" s="23">
        <f>DCOUNT(A13:K38,"V1",AD15:AF16)</f>
        <v>0</v>
      </c>
      <c r="AH16" s="10"/>
      <c r="AI16" s="24" t="s">
        <v>28</v>
      </c>
      <c r="AJ16" s="23" t="str">
        <f>AE16</f>
        <v>&gt;=0</v>
      </c>
      <c r="AK16" s="23" t="str">
        <f>AF16</f>
        <v>&lt;0</v>
      </c>
      <c r="AL16" s="23">
        <f>DCOUNT(A13:K38,"V1",AI15:AK16)</f>
        <v>0</v>
      </c>
      <c r="AM16" s="10"/>
      <c r="AN16" s="24" t="s">
        <v>28</v>
      </c>
      <c r="AO16" s="23" t="str">
        <f>AJ16</f>
        <v>&gt;=0</v>
      </c>
      <c r="AP16" s="23" t="str">
        <f>AK16</f>
        <v>&lt;0</v>
      </c>
      <c r="AQ16" s="23">
        <f>DCOUNT(A13:K38,"V1",AN15:AP16)</f>
        <v>0</v>
      </c>
      <c r="AR16" s="10"/>
      <c r="AS16" s="10"/>
      <c r="AT16" s="10"/>
      <c r="AU16" s="10"/>
      <c r="AV16" s="10"/>
      <c r="AW16" s="11"/>
    </row>
    <row r="17" spans="1:49" x14ac:dyDescent="0.2">
      <c r="A17" s="8" t="s">
        <v>19</v>
      </c>
      <c r="B17" s="64">
        <v>4</v>
      </c>
      <c r="C17" s="1"/>
      <c r="D17" s="66">
        <v>29</v>
      </c>
      <c r="E17" s="1"/>
      <c r="F17" s="66">
        <v>54</v>
      </c>
      <c r="G17" s="1"/>
      <c r="H17" s="66">
        <v>79</v>
      </c>
      <c r="I17" s="1"/>
      <c r="J17" s="66">
        <v>104</v>
      </c>
      <c r="K17" s="2"/>
      <c r="L17" s="9"/>
      <c r="M17" s="49"/>
      <c r="N17" s="39">
        <f>D8</f>
        <v>0</v>
      </c>
      <c r="O17" s="39">
        <f>N17+ABS($M$5)</f>
        <v>0</v>
      </c>
      <c r="P17" s="27" t="str">
        <f t="shared" ref="P17:P25" si="1">CONCATENATE(N17," to &lt;",O17)</f>
        <v>0 to &lt;0</v>
      </c>
      <c r="Q17" s="23">
        <f>SUM(W12,AB12,AG12,AL12,AQ12)</f>
        <v>0</v>
      </c>
      <c r="R17" s="48" t="e">
        <f t="shared" si="0"/>
        <v>#DIV/0!</v>
      </c>
      <c r="S17" s="44"/>
      <c r="T17" s="21" t="s">
        <v>27</v>
      </c>
      <c r="U17" s="22" t="s">
        <v>5</v>
      </c>
      <c r="V17" s="24" t="s">
        <v>5</v>
      </c>
      <c r="W17" s="23"/>
      <c r="X17" s="10"/>
      <c r="Y17" s="24" t="s">
        <v>27</v>
      </c>
      <c r="Z17" s="24" t="s">
        <v>3</v>
      </c>
      <c r="AA17" s="24" t="s">
        <v>3</v>
      </c>
      <c r="AB17" s="23"/>
      <c r="AC17" s="10"/>
      <c r="AD17" s="24" t="s">
        <v>27</v>
      </c>
      <c r="AE17" s="24" t="s">
        <v>4</v>
      </c>
      <c r="AF17" s="24" t="s">
        <v>4</v>
      </c>
      <c r="AG17" s="23"/>
      <c r="AH17" s="10"/>
      <c r="AI17" s="24" t="s">
        <v>27</v>
      </c>
      <c r="AJ17" s="24" t="s">
        <v>6</v>
      </c>
      <c r="AK17" s="24" t="s">
        <v>6</v>
      </c>
      <c r="AL17" s="23"/>
      <c r="AM17" s="10"/>
      <c r="AN17" s="24" t="s">
        <v>27</v>
      </c>
      <c r="AO17" s="24" t="s">
        <v>30</v>
      </c>
      <c r="AP17" s="24" t="s">
        <v>30</v>
      </c>
      <c r="AQ17" s="23"/>
      <c r="AR17" s="10"/>
      <c r="AS17" s="10"/>
      <c r="AT17" s="10"/>
      <c r="AU17" s="10"/>
      <c r="AV17" s="10"/>
      <c r="AW17" s="11"/>
    </row>
    <row r="18" spans="1:49" x14ac:dyDescent="0.2">
      <c r="A18" s="8" t="s">
        <v>19</v>
      </c>
      <c r="B18" s="64">
        <v>5</v>
      </c>
      <c r="C18" s="1"/>
      <c r="D18" s="66">
        <v>30</v>
      </c>
      <c r="E18" s="1"/>
      <c r="F18" s="66">
        <v>55</v>
      </c>
      <c r="G18" s="1"/>
      <c r="H18" s="66">
        <v>80</v>
      </c>
      <c r="I18" s="1"/>
      <c r="J18" s="66">
        <v>105</v>
      </c>
      <c r="K18" s="2"/>
      <c r="L18" s="9"/>
      <c r="M18" s="49"/>
      <c r="N18" s="39">
        <f t="shared" ref="N18:N26" si="2">O17</f>
        <v>0</v>
      </c>
      <c r="O18" s="39">
        <f t="shared" ref="O18:O29" si="3">O17+ABS($M$5)</f>
        <v>0</v>
      </c>
      <c r="P18" s="27" t="str">
        <f t="shared" si="1"/>
        <v>0 to &lt;0</v>
      </c>
      <c r="Q18" s="23">
        <f>SUM(W14,AB14,AG14,AL14,AQ14)</f>
        <v>0</v>
      </c>
      <c r="R18" s="48" t="e">
        <f t="shared" si="0"/>
        <v>#DIV/0!</v>
      </c>
      <c r="S18" s="44"/>
      <c r="T18" s="21" t="s">
        <v>28</v>
      </c>
      <c r="U18" s="25" t="str">
        <f>CONCATENATE("&gt;=",N20)</f>
        <v>&gt;=0</v>
      </c>
      <c r="V18" s="25" t="str">
        <f>CONCATENATE("&lt;",O20)</f>
        <v>&lt;0</v>
      </c>
      <c r="W18" s="23">
        <f>DCOUNT(A13:K38,"V1",T17:V18)</f>
        <v>0</v>
      </c>
      <c r="X18" s="10"/>
      <c r="Y18" s="24" t="s">
        <v>28</v>
      </c>
      <c r="Z18" s="23" t="str">
        <f>U18</f>
        <v>&gt;=0</v>
      </c>
      <c r="AA18" s="23" t="str">
        <f>V18</f>
        <v>&lt;0</v>
      </c>
      <c r="AB18" s="23">
        <f>DCOUNT(A13:K38,"V1",Y17:AA18)</f>
        <v>0</v>
      </c>
      <c r="AC18" s="10"/>
      <c r="AD18" s="24" t="s">
        <v>28</v>
      </c>
      <c r="AE18" s="23" t="str">
        <f>Z18</f>
        <v>&gt;=0</v>
      </c>
      <c r="AF18" s="23" t="str">
        <f>AA18</f>
        <v>&lt;0</v>
      </c>
      <c r="AG18" s="23">
        <f>DCOUNT(A13:K38,"V1",AD17:AF18)</f>
        <v>0</v>
      </c>
      <c r="AH18" s="10"/>
      <c r="AI18" s="24" t="s">
        <v>28</v>
      </c>
      <c r="AJ18" s="23" t="str">
        <f>AE18</f>
        <v>&gt;=0</v>
      </c>
      <c r="AK18" s="23" t="str">
        <f>AF18</f>
        <v>&lt;0</v>
      </c>
      <c r="AL18" s="23">
        <f>DCOUNT(A13:K38,"V1",AI17:AK18)</f>
        <v>0</v>
      </c>
      <c r="AM18" s="10"/>
      <c r="AN18" s="24" t="s">
        <v>28</v>
      </c>
      <c r="AO18" s="23" t="str">
        <f>AJ18</f>
        <v>&gt;=0</v>
      </c>
      <c r="AP18" s="23" t="str">
        <f>AK18</f>
        <v>&lt;0</v>
      </c>
      <c r="AQ18" s="23">
        <f>DCOUNT(A13:K38,"V1",AN17:AP18)</f>
        <v>0</v>
      </c>
      <c r="AR18" s="10"/>
      <c r="AS18" s="10"/>
      <c r="AT18" s="10"/>
      <c r="AU18" s="10"/>
      <c r="AV18" s="10"/>
      <c r="AW18" s="11"/>
    </row>
    <row r="19" spans="1:49" x14ac:dyDescent="0.2">
      <c r="A19" s="8" t="s">
        <v>19</v>
      </c>
      <c r="B19" s="64">
        <v>6</v>
      </c>
      <c r="C19" s="1"/>
      <c r="D19" s="66">
        <v>31</v>
      </c>
      <c r="E19" s="1"/>
      <c r="F19" s="66">
        <v>56</v>
      </c>
      <c r="G19" s="1"/>
      <c r="H19" s="66">
        <v>81</v>
      </c>
      <c r="I19" s="1"/>
      <c r="J19" s="66">
        <v>106</v>
      </c>
      <c r="K19" s="2"/>
      <c r="L19" s="9"/>
      <c r="M19" s="49"/>
      <c r="N19" s="26">
        <f t="shared" si="2"/>
        <v>0</v>
      </c>
      <c r="O19" s="26">
        <f t="shared" si="3"/>
        <v>0</v>
      </c>
      <c r="P19" s="27" t="str">
        <f t="shared" si="1"/>
        <v>0 to &lt;0</v>
      </c>
      <c r="Q19" s="23">
        <f>SUM(W16,AB16,AG16,AL16,AQ16)</f>
        <v>0</v>
      </c>
      <c r="R19" s="28" t="e">
        <f t="shared" si="0"/>
        <v>#DIV/0!</v>
      </c>
      <c r="S19" s="44"/>
      <c r="T19" s="21" t="s">
        <v>27</v>
      </c>
      <c r="U19" s="22" t="s">
        <v>5</v>
      </c>
      <c r="V19" s="24" t="s">
        <v>5</v>
      </c>
      <c r="W19" s="23"/>
      <c r="X19" s="10"/>
      <c r="Y19" s="24" t="s">
        <v>27</v>
      </c>
      <c r="Z19" s="24" t="s">
        <v>3</v>
      </c>
      <c r="AA19" s="24" t="s">
        <v>3</v>
      </c>
      <c r="AB19" s="23"/>
      <c r="AC19" s="10"/>
      <c r="AD19" s="24" t="s">
        <v>27</v>
      </c>
      <c r="AE19" s="24" t="s">
        <v>4</v>
      </c>
      <c r="AF19" s="24" t="s">
        <v>4</v>
      </c>
      <c r="AG19" s="23"/>
      <c r="AH19" s="10"/>
      <c r="AI19" s="24" t="s">
        <v>27</v>
      </c>
      <c r="AJ19" s="24" t="s">
        <v>6</v>
      </c>
      <c r="AK19" s="24" t="s">
        <v>6</v>
      </c>
      <c r="AL19" s="23"/>
      <c r="AM19" s="10"/>
      <c r="AN19" s="24" t="s">
        <v>27</v>
      </c>
      <c r="AO19" s="24" t="s">
        <v>30</v>
      </c>
      <c r="AP19" s="24" t="s">
        <v>30</v>
      </c>
      <c r="AQ19" s="23"/>
      <c r="AR19" s="10"/>
      <c r="AS19" s="10"/>
      <c r="AT19" s="10"/>
      <c r="AU19" s="10"/>
      <c r="AV19" s="10"/>
      <c r="AW19" s="11"/>
    </row>
    <row r="20" spans="1:49" x14ac:dyDescent="0.2">
      <c r="A20" s="8" t="s">
        <v>19</v>
      </c>
      <c r="B20" s="64">
        <v>7</v>
      </c>
      <c r="C20" s="1"/>
      <c r="D20" s="66">
        <v>32</v>
      </c>
      <c r="E20" s="1"/>
      <c r="F20" s="66">
        <v>57</v>
      </c>
      <c r="G20" s="1"/>
      <c r="H20" s="66">
        <v>82</v>
      </c>
      <c r="I20" s="1"/>
      <c r="J20" s="66">
        <v>107</v>
      </c>
      <c r="K20" s="2"/>
      <c r="L20" s="9"/>
      <c r="M20" s="49"/>
      <c r="N20" s="26">
        <f t="shared" si="2"/>
        <v>0</v>
      </c>
      <c r="O20" s="26">
        <f t="shared" si="3"/>
        <v>0</v>
      </c>
      <c r="P20" s="27" t="str">
        <f t="shared" si="1"/>
        <v>0 to &lt;0</v>
      </c>
      <c r="Q20" s="23">
        <f>SUM(W18,AB18,AG18,AL18,AQ18)</f>
        <v>0</v>
      </c>
      <c r="R20" s="28" t="e">
        <f t="shared" si="0"/>
        <v>#DIV/0!</v>
      </c>
      <c r="S20" s="44"/>
      <c r="T20" s="21" t="s">
        <v>28</v>
      </c>
      <c r="U20" s="25" t="str">
        <f>CONCATENATE("&gt;=",N21)</f>
        <v>&gt;=0</v>
      </c>
      <c r="V20" s="25" t="str">
        <f>CONCATENATE("&lt;",O21)</f>
        <v>&lt;0</v>
      </c>
      <c r="W20" s="23">
        <f>DCOUNT(A13:K38,"V1",T19:V20)</f>
        <v>0</v>
      </c>
      <c r="X20" s="10"/>
      <c r="Y20" s="24" t="s">
        <v>28</v>
      </c>
      <c r="Z20" s="23" t="str">
        <f>U20</f>
        <v>&gt;=0</v>
      </c>
      <c r="AA20" s="23" t="str">
        <f>V20</f>
        <v>&lt;0</v>
      </c>
      <c r="AB20" s="23">
        <f>DCOUNT(A13:K38,"V1",Y19:AA20)</f>
        <v>0</v>
      </c>
      <c r="AC20" s="10"/>
      <c r="AD20" s="24" t="s">
        <v>28</v>
      </c>
      <c r="AE20" s="23" t="str">
        <f>Z20</f>
        <v>&gt;=0</v>
      </c>
      <c r="AF20" s="23" t="str">
        <f>AA20</f>
        <v>&lt;0</v>
      </c>
      <c r="AG20" s="23">
        <f>DCOUNT(A13:K38,"V1",AD19:AF20)</f>
        <v>0</v>
      </c>
      <c r="AH20" s="10"/>
      <c r="AI20" s="24" t="s">
        <v>28</v>
      </c>
      <c r="AJ20" s="23" t="str">
        <f>AE20</f>
        <v>&gt;=0</v>
      </c>
      <c r="AK20" s="23" t="str">
        <f>AF20</f>
        <v>&lt;0</v>
      </c>
      <c r="AL20" s="23">
        <f>DCOUNT(A13:K38,"V1",AI19:AK20)</f>
        <v>0</v>
      </c>
      <c r="AM20" s="10"/>
      <c r="AN20" s="24" t="s">
        <v>28</v>
      </c>
      <c r="AO20" s="23" t="str">
        <f>AJ20</f>
        <v>&gt;=0</v>
      </c>
      <c r="AP20" s="23" t="str">
        <f>AK20</f>
        <v>&lt;0</v>
      </c>
      <c r="AQ20" s="23">
        <f>DCOUNT(A13:K38,"V1",AN19:AP20)</f>
        <v>0</v>
      </c>
      <c r="AR20" s="10"/>
      <c r="AS20" s="10"/>
      <c r="AT20" s="10"/>
      <c r="AU20" s="10"/>
      <c r="AV20" s="10"/>
      <c r="AW20" s="11"/>
    </row>
    <row r="21" spans="1:49" x14ac:dyDescent="0.2">
      <c r="A21" s="8" t="s">
        <v>19</v>
      </c>
      <c r="B21" s="64">
        <v>8</v>
      </c>
      <c r="C21" s="1"/>
      <c r="D21" s="66">
        <v>33</v>
      </c>
      <c r="E21" s="1"/>
      <c r="F21" s="66">
        <v>58</v>
      </c>
      <c r="G21" s="1"/>
      <c r="H21" s="66">
        <v>83</v>
      </c>
      <c r="I21" s="1"/>
      <c r="J21" s="66">
        <v>108</v>
      </c>
      <c r="K21" s="2"/>
      <c r="L21" s="9"/>
      <c r="M21" s="53"/>
      <c r="N21" s="26">
        <f t="shared" si="2"/>
        <v>0</v>
      </c>
      <c r="O21" s="26">
        <f t="shared" si="3"/>
        <v>0</v>
      </c>
      <c r="P21" s="27" t="str">
        <f t="shared" si="1"/>
        <v>0 to &lt;0</v>
      </c>
      <c r="Q21" s="23">
        <f>SUM(W20,AB20,AG20,AL20,AQ20)</f>
        <v>0</v>
      </c>
      <c r="R21" s="28" t="e">
        <f t="shared" si="0"/>
        <v>#DIV/0!</v>
      </c>
      <c r="S21" s="44"/>
      <c r="T21" s="21" t="s">
        <v>27</v>
      </c>
      <c r="U21" s="22" t="s">
        <v>5</v>
      </c>
      <c r="V21" s="24" t="s">
        <v>5</v>
      </c>
      <c r="W21" s="23"/>
      <c r="X21" s="10"/>
      <c r="Y21" s="24" t="s">
        <v>27</v>
      </c>
      <c r="Z21" s="24" t="s">
        <v>3</v>
      </c>
      <c r="AA21" s="24" t="s">
        <v>3</v>
      </c>
      <c r="AB21" s="23"/>
      <c r="AC21" s="10"/>
      <c r="AD21" s="24" t="s">
        <v>27</v>
      </c>
      <c r="AE21" s="24" t="s">
        <v>4</v>
      </c>
      <c r="AF21" s="24" t="s">
        <v>4</v>
      </c>
      <c r="AG21" s="23"/>
      <c r="AH21" s="10"/>
      <c r="AI21" s="24" t="s">
        <v>27</v>
      </c>
      <c r="AJ21" s="24" t="s">
        <v>6</v>
      </c>
      <c r="AK21" s="24" t="s">
        <v>6</v>
      </c>
      <c r="AL21" s="23"/>
      <c r="AM21" s="10"/>
      <c r="AN21" s="24" t="s">
        <v>27</v>
      </c>
      <c r="AO21" s="24" t="s">
        <v>30</v>
      </c>
      <c r="AP21" s="24" t="s">
        <v>30</v>
      </c>
      <c r="AQ21" s="23"/>
      <c r="AR21" s="10"/>
      <c r="AS21" s="10"/>
      <c r="AT21" s="10"/>
      <c r="AU21" s="10"/>
      <c r="AV21" s="10"/>
      <c r="AW21" s="11"/>
    </row>
    <row r="22" spans="1:49" x14ac:dyDescent="0.2">
      <c r="A22" s="8" t="s">
        <v>19</v>
      </c>
      <c r="B22" s="64">
        <v>9</v>
      </c>
      <c r="C22" s="1"/>
      <c r="D22" s="66">
        <v>34</v>
      </c>
      <c r="E22" s="1"/>
      <c r="F22" s="66">
        <v>59</v>
      </c>
      <c r="G22" s="1"/>
      <c r="H22" s="66">
        <v>84</v>
      </c>
      <c r="I22" s="1"/>
      <c r="J22" s="66">
        <v>109</v>
      </c>
      <c r="K22" s="2"/>
      <c r="L22" s="9"/>
      <c r="M22" s="49"/>
      <c r="N22" s="26">
        <f t="shared" si="2"/>
        <v>0</v>
      </c>
      <c r="O22" s="26">
        <f t="shared" si="3"/>
        <v>0</v>
      </c>
      <c r="P22" s="27" t="str">
        <f t="shared" si="1"/>
        <v>0 to &lt;0</v>
      </c>
      <c r="Q22" s="23">
        <f>SUM(W22,AB22,AG22,AL22,AQ22)</f>
        <v>0</v>
      </c>
      <c r="R22" s="28" t="e">
        <f t="shared" si="0"/>
        <v>#DIV/0!</v>
      </c>
      <c r="S22" s="44"/>
      <c r="T22" s="21" t="s">
        <v>28</v>
      </c>
      <c r="U22" s="25" t="str">
        <f>CONCATENATE("&gt;=",N22)</f>
        <v>&gt;=0</v>
      </c>
      <c r="V22" s="25" t="str">
        <f>CONCATENATE("&lt;",O22)</f>
        <v>&lt;0</v>
      </c>
      <c r="W22" s="23">
        <f>DCOUNT(A13:K38,"V1",T21:V22)</f>
        <v>0</v>
      </c>
      <c r="X22" s="10"/>
      <c r="Y22" s="24" t="s">
        <v>28</v>
      </c>
      <c r="Z22" s="23" t="str">
        <f>U22</f>
        <v>&gt;=0</v>
      </c>
      <c r="AA22" s="23" t="str">
        <f>V22</f>
        <v>&lt;0</v>
      </c>
      <c r="AB22" s="23">
        <f>DCOUNT(A13:K38,"V1",Y21:AA22)</f>
        <v>0</v>
      </c>
      <c r="AC22" s="10"/>
      <c r="AD22" s="24" t="s">
        <v>28</v>
      </c>
      <c r="AE22" s="23" t="str">
        <f>Z22</f>
        <v>&gt;=0</v>
      </c>
      <c r="AF22" s="23" t="str">
        <f>AA22</f>
        <v>&lt;0</v>
      </c>
      <c r="AG22" s="23">
        <f>DCOUNT(A13:K38,"V1",AD21:AF22)</f>
        <v>0</v>
      </c>
      <c r="AH22" s="10"/>
      <c r="AI22" s="24" t="s">
        <v>28</v>
      </c>
      <c r="AJ22" s="29" t="str">
        <f>AE22</f>
        <v>&gt;=0</v>
      </c>
      <c r="AK22" s="23" t="str">
        <f>AF22</f>
        <v>&lt;0</v>
      </c>
      <c r="AL22" s="23">
        <f>DCOUNT(A13:K38,"V1",AI21:AK22)</f>
        <v>0</v>
      </c>
      <c r="AM22" s="10"/>
      <c r="AN22" s="24" t="s">
        <v>28</v>
      </c>
      <c r="AO22" s="23" t="str">
        <f>AJ22</f>
        <v>&gt;=0</v>
      </c>
      <c r="AP22" s="23" t="str">
        <f>AK22</f>
        <v>&lt;0</v>
      </c>
      <c r="AQ22" s="23">
        <f>DCOUNT(A13:K38,"V1",AN21:AP22)</f>
        <v>0</v>
      </c>
      <c r="AR22" s="10"/>
      <c r="AS22" s="10"/>
      <c r="AT22" s="10"/>
      <c r="AU22" s="10"/>
      <c r="AV22" s="10"/>
      <c r="AW22" s="11"/>
    </row>
    <row r="23" spans="1:49" x14ac:dyDescent="0.2">
      <c r="A23" s="8" t="s">
        <v>19</v>
      </c>
      <c r="B23" s="64">
        <v>10</v>
      </c>
      <c r="C23" s="1"/>
      <c r="D23" s="66">
        <v>35</v>
      </c>
      <c r="E23" s="1"/>
      <c r="F23" s="66">
        <v>60</v>
      </c>
      <c r="G23" s="1"/>
      <c r="H23" s="66">
        <v>85</v>
      </c>
      <c r="I23" s="1"/>
      <c r="J23" s="66">
        <v>110</v>
      </c>
      <c r="K23" s="2"/>
      <c r="L23" s="9"/>
      <c r="M23" s="53"/>
      <c r="N23" s="26">
        <f>O22</f>
        <v>0</v>
      </c>
      <c r="O23" s="26">
        <f>O22+ABS($M$5)</f>
        <v>0</v>
      </c>
      <c r="P23" s="27" t="str">
        <f t="shared" si="1"/>
        <v>0 to &lt;0</v>
      </c>
      <c r="Q23" s="23">
        <f>SUM(W24,AB24,AG24,AL24,AQ24)</f>
        <v>0</v>
      </c>
      <c r="R23" s="28" t="e">
        <f t="shared" si="0"/>
        <v>#DIV/0!</v>
      </c>
      <c r="S23" s="44"/>
      <c r="T23" s="21" t="s">
        <v>27</v>
      </c>
      <c r="U23" s="22" t="s">
        <v>5</v>
      </c>
      <c r="V23" s="24" t="s">
        <v>5</v>
      </c>
      <c r="W23" s="23"/>
      <c r="X23" s="10"/>
      <c r="Y23" s="24" t="s">
        <v>27</v>
      </c>
      <c r="Z23" s="24" t="s">
        <v>3</v>
      </c>
      <c r="AA23" s="24" t="s">
        <v>3</v>
      </c>
      <c r="AB23" s="23"/>
      <c r="AC23" s="10"/>
      <c r="AD23" s="24" t="s">
        <v>27</v>
      </c>
      <c r="AE23" s="24" t="s">
        <v>4</v>
      </c>
      <c r="AF23" s="24" t="s">
        <v>4</v>
      </c>
      <c r="AG23" s="23"/>
      <c r="AH23" s="10"/>
      <c r="AI23" s="24" t="s">
        <v>27</v>
      </c>
      <c r="AJ23" s="24" t="s">
        <v>6</v>
      </c>
      <c r="AK23" s="24" t="s">
        <v>6</v>
      </c>
      <c r="AL23" s="23"/>
      <c r="AM23" s="10"/>
      <c r="AN23" s="24" t="s">
        <v>27</v>
      </c>
      <c r="AO23" s="24" t="s">
        <v>30</v>
      </c>
      <c r="AP23" s="24" t="s">
        <v>30</v>
      </c>
      <c r="AQ23" s="23"/>
      <c r="AR23" s="10"/>
      <c r="AS23" s="10"/>
      <c r="AT23" s="10"/>
      <c r="AU23" s="10"/>
      <c r="AV23" s="10"/>
      <c r="AW23" s="11"/>
    </row>
    <row r="24" spans="1:49" x14ac:dyDescent="0.2">
      <c r="A24" s="8" t="s">
        <v>19</v>
      </c>
      <c r="B24" s="64">
        <v>11</v>
      </c>
      <c r="C24" s="1"/>
      <c r="D24" s="66">
        <v>36</v>
      </c>
      <c r="E24" s="1"/>
      <c r="F24" s="66">
        <v>61</v>
      </c>
      <c r="G24" s="1"/>
      <c r="H24" s="66">
        <v>86</v>
      </c>
      <c r="I24" s="1"/>
      <c r="J24" s="66">
        <v>111</v>
      </c>
      <c r="K24" s="2"/>
      <c r="L24" s="9"/>
      <c r="M24" s="53"/>
      <c r="N24" s="26">
        <f t="shared" si="2"/>
        <v>0</v>
      </c>
      <c r="O24" s="26">
        <f t="shared" si="3"/>
        <v>0</v>
      </c>
      <c r="P24" s="27" t="str">
        <f t="shared" si="1"/>
        <v>0 to &lt;0</v>
      </c>
      <c r="Q24" s="23">
        <f>SUM(W26,AB26,AG26,AL26,AQ26)</f>
        <v>0</v>
      </c>
      <c r="R24" s="28" t="e">
        <f t="shared" si="0"/>
        <v>#DIV/0!</v>
      </c>
      <c r="S24" s="44"/>
      <c r="T24" s="21" t="s">
        <v>28</v>
      </c>
      <c r="U24" s="25" t="str">
        <f>CONCATENATE("&gt;=",N23)</f>
        <v>&gt;=0</v>
      </c>
      <c r="V24" s="25" t="str">
        <f>CONCATENATE("&lt;",O23)</f>
        <v>&lt;0</v>
      </c>
      <c r="W24" s="23">
        <f>DCOUNT(A13:K38,"V1",T23:V24)</f>
        <v>0</v>
      </c>
      <c r="X24" s="10"/>
      <c r="Y24" s="24" t="s">
        <v>28</v>
      </c>
      <c r="Z24" s="23" t="str">
        <f>U24</f>
        <v>&gt;=0</v>
      </c>
      <c r="AA24" s="23" t="str">
        <f>V24</f>
        <v>&lt;0</v>
      </c>
      <c r="AB24" s="23">
        <f>DCOUNT(A13:K38,"V1",Y23:AA24)</f>
        <v>0</v>
      </c>
      <c r="AC24" s="10"/>
      <c r="AD24" s="24" t="s">
        <v>28</v>
      </c>
      <c r="AE24" s="23" t="str">
        <f>Z24</f>
        <v>&gt;=0</v>
      </c>
      <c r="AF24" s="23" t="str">
        <f>AA24</f>
        <v>&lt;0</v>
      </c>
      <c r="AG24" s="23">
        <f>DCOUNT(A13:K38,"V1",AD23:AF24)</f>
        <v>0</v>
      </c>
      <c r="AH24" s="10"/>
      <c r="AI24" s="24" t="s">
        <v>28</v>
      </c>
      <c r="AJ24" s="29" t="str">
        <f>AE24</f>
        <v>&gt;=0</v>
      </c>
      <c r="AK24" s="29" t="str">
        <f>AF24</f>
        <v>&lt;0</v>
      </c>
      <c r="AL24" s="23">
        <f>DCOUNT(A13:K38,"V1",AI23:AK24)</f>
        <v>0</v>
      </c>
      <c r="AM24" s="10"/>
      <c r="AN24" s="24" t="s">
        <v>28</v>
      </c>
      <c r="AO24" s="23" t="str">
        <f>AJ24</f>
        <v>&gt;=0</v>
      </c>
      <c r="AP24" s="23" t="str">
        <f>AK24</f>
        <v>&lt;0</v>
      </c>
      <c r="AQ24" s="23">
        <f>DCOUNT(A13:K38,"V1",AN23:AP24)</f>
        <v>0</v>
      </c>
      <c r="AR24" s="10"/>
      <c r="AS24" s="10"/>
      <c r="AT24" s="10"/>
      <c r="AU24" s="10"/>
      <c r="AV24" s="10"/>
      <c r="AW24" s="11"/>
    </row>
    <row r="25" spans="1:49" x14ac:dyDescent="0.2">
      <c r="A25" s="8" t="s">
        <v>19</v>
      </c>
      <c r="B25" s="64">
        <v>12</v>
      </c>
      <c r="C25" s="1"/>
      <c r="D25" s="66">
        <v>37</v>
      </c>
      <c r="E25" s="1"/>
      <c r="F25" s="66">
        <v>62</v>
      </c>
      <c r="G25" s="1"/>
      <c r="H25" s="66">
        <v>87</v>
      </c>
      <c r="I25" s="1"/>
      <c r="J25" s="66">
        <v>112</v>
      </c>
      <c r="K25" s="2"/>
      <c r="L25" s="9"/>
      <c r="M25" s="53"/>
      <c r="N25" s="39">
        <f t="shared" si="2"/>
        <v>0</v>
      </c>
      <c r="O25" s="39">
        <f t="shared" si="3"/>
        <v>0</v>
      </c>
      <c r="P25" s="27" t="str">
        <f t="shared" si="1"/>
        <v>0 to &lt;0</v>
      </c>
      <c r="Q25" s="23">
        <f>SUM(W28,AB28,AG28,AL28,AQ28)</f>
        <v>0</v>
      </c>
      <c r="R25" s="28" t="e">
        <f t="shared" si="0"/>
        <v>#DIV/0!</v>
      </c>
      <c r="S25" s="44"/>
      <c r="T25" s="21" t="s">
        <v>27</v>
      </c>
      <c r="U25" s="22" t="s">
        <v>5</v>
      </c>
      <c r="V25" s="24" t="s">
        <v>5</v>
      </c>
      <c r="W25" s="23"/>
      <c r="X25" s="10"/>
      <c r="Y25" s="24" t="s">
        <v>27</v>
      </c>
      <c r="Z25" s="24" t="s">
        <v>3</v>
      </c>
      <c r="AA25" s="24" t="s">
        <v>3</v>
      </c>
      <c r="AB25" s="23"/>
      <c r="AC25" s="10"/>
      <c r="AD25" s="24" t="s">
        <v>27</v>
      </c>
      <c r="AE25" s="24" t="s">
        <v>4</v>
      </c>
      <c r="AF25" s="24" t="s">
        <v>4</v>
      </c>
      <c r="AG25" s="23"/>
      <c r="AH25" s="10"/>
      <c r="AI25" s="24" t="s">
        <v>27</v>
      </c>
      <c r="AJ25" s="24" t="s">
        <v>6</v>
      </c>
      <c r="AK25" s="24" t="s">
        <v>6</v>
      </c>
      <c r="AL25" s="23"/>
      <c r="AM25" s="10"/>
      <c r="AN25" s="24" t="s">
        <v>27</v>
      </c>
      <c r="AO25" s="24" t="s">
        <v>30</v>
      </c>
      <c r="AP25" s="24" t="s">
        <v>30</v>
      </c>
      <c r="AQ25" s="23"/>
      <c r="AR25" s="10"/>
      <c r="AS25" s="10"/>
      <c r="AT25" s="10"/>
      <c r="AU25" s="10"/>
      <c r="AV25" s="10"/>
      <c r="AW25" s="11"/>
    </row>
    <row r="26" spans="1:49" x14ac:dyDescent="0.2">
      <c r="A26" s="8" t="s">
        <v>19</v>
      </c>
      <c r="B26" s="64">
        <v>13</v>
      </c>
      <c r="C26" s="1"/>
      <c r="D26" s="66">
        <v>38</v>
      </c>
      <c r="E26" s="1"/>
      <c r="F26" s="66">
        <v>63</v>
      </c>
      <c r="G26" s="1"/>
      <c r="H26" s="66">
        <v>88</v>
      </c>
      <c r="I26" s="1"/>
      <c r="J26" s="66">
        <v>113</v>
      </c>
      <c r="K26" s="2"/>
      <c r="L26" s="9"/>
      <c r="M26" s="53"/>
      <c r="N26" s="39">
        <f t="shared" si="2"/>
        <v>0</v>
      </c>
      <c r="O26" s="39">
        <f t="shared" si="3"/>
        <v>0</v>
      </c>
      <c r="P26" s="27" t="str">
        <f>CONCATENATE(N26," to ",O26)</f>
        <v>0 to 0</v>
      </c>
      <c r="Q26" s="23">
        <f>SUM(W30,AB30,AG30,AL30,AQ30)</f>
        <v>0</v>
      </c>
      <c r="R26" s="28" t="e">
        <f t="shared" si="0"/>
        <v>#DIV/0!</v>
      </c>
      <c r="S26" s="44"/>
      <c r="T26" s="40" t="s">
        <v>28</v>
      </c>
      <c r="U26" s="25" t="str">
        <f>CONCATENATE("&gt;=",N24)</f>
        <v>&gt;=0</v>
      </c>
      <c r="V26" s="25" t="str">
        <f>CONCATENATE("&lt;",O24)</f>
        <v>&lt;0</v>
      </c>
      <c r="W26" s="23">
        <f>DCOUNT(A13:K38,"V1",T25:V26)</f>
        <v>0</v>
      </c>
      <c r="X26" s="10"/>
      <c r="Y26" s="24" t="s">
        <v>28</v>
      </c>
      <c r="Z26" s="23" t="str">
        <f>U26</f>
        <v>&gt;=0</v>
      </c>
      <c r="AA26" s="23" t="str">
        <f>V26</f>
        <v>&lt;0</v>
      </c>
      <c r="AB26" s="23">
        <f>DCOUNT(A13:K38,"V1",Y25:AA26)</f>
        <v>0</v>
      </c>
      <c r="AC26" s="10"/>
      <c r="AD26" s="24" t="s">
        <v>28</v>
      </c>
      <c r="AE26" s="23" t="str">
        <f>Z26</f>
        <v>&gt;=0</v>
      </c>
      <c r="AF26" s="23" t="str">
        <f>AA26</f>
        <v>&lt;0</v>
      </c>
      <c r="AG26" s="23">
        <f>DCOUNT(A13:K38,"V1",AD25:AF26)</f>
        <v>0</v>
      </c>
      <c r="AH26" s="10"/>
      <c r="AI26" s="24" t="s">
        <v>28</v>
      </c>
      <c r="AJ26" s="29" t="str">
        <f>AE26</f>
        <v>&gt;=0</v>
      </c>
      <c r="AK26" s="23" t="str">
        <f>AF26</f>
        <v>&lt;0</v>
      </c>
      <c r="AL26" s="23">
        <f>DCOUNT(A13:K38,"V1",AI25:AK26)</f>
        <v>0</v>
      </c>
      <c r="AM26" s="10"/>
      <c r="AN26" s="24" t="s">
        <v>28</v>
      </c>
      <c r="AO26" s="23" t="str">
        <f>AJ26</f>
        <v>&gt;=0</v>
      </c>
      <c r="AP26" s="23" t="str">
        <f>AK26</f>
        <v>&lt;0</v>
      </c>
      <c r="AQ26" s="23">
        <f>DCOUNT(A13:K38,"V1",AN25:AP26)</f>
        <v>0</v>
      </c>
      <c r="AR26" s="10"/>
      <c r="AS26" s="10"/>
      <c r="AT26" s="10"/>
      <c r="AU26" s="10"/>
      <c r="AV26" s="10"/>
      <c r="AW26" s="11"/>
    </row>
    <row r="27" spans="1:49" x14ac:dyDescent="0.2">
      <c r="A27" s="8" t="s">
        <v>19</v>
      </c>
      <c r="B27" s="64">
        <v>14</v>
      </c>
      <c r="C27" s="1"/>
      <c r="D27" s="66">
        <v>39</v>
      </c>
      <c r="E27" s="1"/>
      <c r="F27" s="66">
        <v>64</v>
      </c>
      <c r="G27" s="1"/>
      <c r="H27" s="66">
        <v>89</v>
      </c>
      <c r="I27" s="1"/>
      <c r="J27" s="66">
        <v>114</v>
      </c>
      <c r="K27" s="2"/>
      <c r="L27" s="9"/>
      <c r="M27" s="53"/>
      <c r="N27" s="38">
        <f>O26</f>
        <v>0</v>
      </c>
      <c r="O27" s="38">
        <f t="shared" si="3"/>
        <v>0</v>
      </c>
      <c r="P27" s="27" t="str">
        <f>CONCATENATE("&gt;",N27," to ",O27)</f>
        <v>&gt;0 to 0</v>
      </c>
      <c r="Q27" s="23">
        <f>SUM(W32,AB32,AG32,AL32,AQ32)</f>
        <v>0</v>
      </c>
      <c r="R27" s="30" t="e">
        <f t="shared" si="0"/>
        <v>#DIV/0!</v>
      </c>
      <c r="S27" s="44"/>
      <c r="T27" s="21" t="s">
        <v>27</v>
      </c>
      <c r="U27" s="22" t="s">
        <v>5</v>
      </c>
      <c r="V27" s="24" t="s">
        <v>5</v>
      </c>
      <c r="W27" s="23"/>
      <c r="X27" s="10"/>
      <c r="Y27" s="24" t="s">
        <v>27</v>
      </c>
      <c r="Z27" s="24" t="s">
        <v>3</v>
      </c>
      <c r="AA27" s="24" t="s">
        <v>3</v>
      </c>
      <c r="AB27" s="23"/>
      <c r="AC27" s="10"/>
      <c r="AD27" s="24" t="s">
        <v>27</v>
      </c>
      <c r="AE27" s="24" t="s">
        <v>4</v>
      </c>
      <c r="AF27" s="24" t="s">
        <v>4</v>
      </c>
      <c r="AG27" s="23"/>
      <c r="AH27" s="10"/>
      <c r="AI27" s="24" t="s">
        <v>27</v>
      </c>
      <c r="AJ27" s="24" t="s">
        <v>6</v>
      </c>
      <c r="AK27" s="24" t="s">
        <v>6</v>
      </c>
      <c r="AL27" s="23"/>
      <c r="AM27" s="10"/>
      <c r="AN27" s="24" t="s">
        <v>27</v>
      </c>
      <c r="AO27" s="24" t="s">
        <v>30</v>
      </c>
      <c r="AP27" s="24" t="s">
        <v>30</v>
      </c>
      <c r="AQ27" s="23"/>
      <c r="AR27" s="10"/>
      <c r="AS27" s="10"/>
      <c r="AT27" s="10"/>
      <c r="AU27" s="10"/>
      <c r="AV27" s="10"/>
      <c r="AW27" s="11"/>
    </row>
    <row r="28" spans="1:49" x14ac:dyDescent="0.2">
      <c r="A28" s="8" t="s">
        <v>19</v>
      </c>
      <c r="B28" s="64">
        <v>15</v>
      </c>
      <c r="C28" s="1"/>
      <c r="D28" s="66">
        <v>40</v>
      </c>
      <c r="E28" s="1"/>
      <c r="F28" s="66">
        <v>65</v>
      </c>
      <c r="G28" s="1"/>
      <c r="H28" s="66">
        <v>90</v>
      </c>
      <c r="I28" s="1"/>
      <c r="J28" s="66">
        <v>115</v>
      </c>
      <c r="K28" s="2"/>
      <c r="L28" s="9"/>
      <c r="M28" s="53"/>
      <c r="N28" s="38">
        <f>O27</f>
        <v>0</v>
      </c>
      <c r="O28" s="38">
        <f t="shared" si="3"/>
        <v>0</v>
      </c>
      <c r="P28" s="27" t="str">
        <f>CONCATENATE("&gt;",N28," to ",O28)</f>
        <v>&gt;0 to 0</v>
      </c>
      <c r="Q28" s="23">
        <f>SUM(W34,AB34,AG34,AL34,AQ34)</f>
        <v>0</v>
      </c>
      <c r="R28" s="30" t="e">
        <f t="shared" si="0"/>
        <v>#DIV/0!</v>
      </c>
      <c r="S28" s="44"/>
      <c r="T28" s="21" t="s">
        <v>28</v>
      </c>
      <c r="U28" s="25" t="str">
        <f>CONCATENATE("&gt;=",N25)</f>
        <v>&gt;=0</v>
      </c>
      <c r="V28" s="25" t="str">
        <f>CONCATENATE("&lt;",O25)</f>
        <v>&lt;0</v>
      </c>
      <c r="W28" s="23">
        <f>DCOUNT(A13:K38,"V1",T27:V28)</f>
        <v>0</v>
      </c>
      <c r="X28" s="10"/>
      <c r="Y28" s="24" t="s">
        <v>28</v>
      </c>
      <c r="Z28" s="23" t="str">
        <f>U28</f>
        <v>&gt;=0</v>
      </c>
      <c r="AA28" s="23" t="str">
        <f>V28</f>
        <v>&lt;0</v>
      </c>
      <c r="AB28" s="23">
        <f>DCOUNT(A13:K38,"V1",Y27:AA28)</f>
        <v>0</v>
      </c>
      <c r="AC28" s="10"/>
      <c r="AD28" s="24" t="s">
        <v>28</v>
      </c>
      <c r="AE28" s="23" t="str">
        <f>Z28</f>
        <v>&gt;=0</v>
      </c>
      <c r="AF28" s="23" t="str">
        <f>AA28</f>
        <v>&lt;0</v>
      </c>
      <c r="AG28" s="23">
        <f>DCOUNT(A13:K38,"V1",AD27:AF28)</f>
        <v>0</v>
      </c>
      <c r="AH28" s="10"/>
      <c r="AI28" s="24" t="s">
        <v>28</v>
      </c>
      <c r="AJ28" s="23" t="str">
        <f>AE28</f>
        <v>&gt;=0</v>
      </c>
      <c r="AK28" s="23" t="str">
        <f>AF28</f>
        <v>&lt;0</v>
      </c>
      <c r="AL28" s="23">
        <f>DCOUNT(A13:K38,"V1",AI27:AK28)</f>
        <v>0</v>
      </c>
      <c r="AM28" s="10"/>
      <c r="AN28" s="24" t="s">
        <v>28</v>
      </c>
      <c r="AO28" s="23" t="str">
        <f>AJ28</f>
        <v>&gt;=0</v>
      </c>
      <c r="AP28" s="23" t="str">
        <f>AK28</f>
        <v>&lt;0</v>
      </c>
      <c r="AQ28" s="23">
        <f>DCOUNT(A13:K38,"V1",AN27:AP28)</f>
        <v>0</v>
      </c>
      <c r="AR28" s="10"/>
      <c r="AS28" s="10"/>
      <c r="AT28" s="10"/>
      <c r="AU28" s="10"/>
      <c r="AV28" s="10"/>
      <c r="AW28" s="11"/>
    </row>
    <row r="29" spans="1:49" x14ac:dyDescent="0.2">
      <c r="A29" s="8" t="s">
        <v>19</v>
      </c>
      <c r="B29" s="64">
        <v>16</v>
      </c>
      <c r="C29" s="1"/>
      <c r="D29" s="66">
        <v>41</v>
      </c>
      <c r="E29" s="1"/>
      <c r="F29" s="66">
        <v>66</v>
      </c>
      <c r="G29" s="1"/>
      <c r="H29" s="66">
        <v>91</v>
      </c>
      <c r="I29" s="1"/>
      <c r="J29" s="66">
        <v>116</v>
      </c>
      <c r="K29" s="2"/>
      <c r="L29" s="9"/>
      <c r="M29" s="53"/>
      <c r="N29" s="38">
        <f>O28</f>
        <v>0</v>
      </c>
      <c r="O29" s="38">
        <f t="shared" si="3"/>
        <v>0</v>
      </c>
      <c r="P29" s="27" t="str">
        <f>CONCATENATE("&gt;",N29," to ",O29)</f>
        <v>&gt;0 to 0</v>
      </c>
      <c r="Q29" s="23">
        <f>SUM(W36,AB36,AG36,AL36,AQ36)</f>
        <v>0</v>
      </c>
      <c r="R29" s="30" t="e">
        <f t="shared" si="0"/>
        <v>#DIV/0!</v>
      </c>
      <c r="S29" s="45"/>
      <c r="T29" s="21" t="s">
        <v>27</v>
      </c>
      <c r="U29" s="22" t="s">
        <v>5</v>
      </c>
      <c r="V29" s="24" t="s">
        <v>5</v>
      </c>
      <c r="W29" s="23"/>
      <c r="X29" s="10"/>
      <c r="Y29" s="24" t="s">
        <v>27</v>
      </c>
      <c r="Z29" s="24" t="s">
        <v>3</v>
      </c>
      <c r="AA29" s="24" t="s">
        <v>3</v>
      </c>
      <c r="AB29" s="23"/>
      <c r="AC29" s="10"/>
      <c r="AD29" s="24" t="s">
        <v>27</v>
      </c>
      <c r="AE29" s="24" t="s">
        <v>4</v>
      </c>
      <c r="AF29" s="24" t="s">
        <v>4</v>
      </c>
      <c r="AG29" s="23"/>
      <c r="AH29" s="10"/>
      <c r="AI29" s="24" t="s">
        <v>27</v>
      </c>
      <c r="AJ29" s="24" t="s">
        <v>6</v>
      </c>
      <c r="AK29" s="24" t="s">
        <v>6</v>
      </c>
      <c r="AL29" s="23"/>
      <c r="AM29" s="10"/>
      <c r="AN29" s="24" t="s">
        <v>27</v>
      </c>
      <c r="AO29" s="24" t="s">
        <v>30</v>
      </c>
      <c r="AP29" s="24" t="s">
        <v>30</v>
      </c>
      <c r="AQ29" s="23"/>
      <c r="AR29" s="10"/>
      <c r="AS29" s="10"/>
      <c r="AT29" s="10"/>
      <c r="AU29" s="10"/>
      <c r="AV29" s="10"/>
      <c r="AW29" s="11"/>
    </row>
    <row r="30" spans="1:49" x14ac:dyDescent="0.2">
      <c r="A30" s="8" t="s">
        <v>19</v>
      </c>
      <c r="B30" s="64">
        <v>17</v>
      </c>
      <c r="C30" s="1"/>
      <c r="D30" s="66">
        <v>42</v>
      </c>
      <c r="E30" s="1"/>
      <c r="F30" s="66">
        <v>67</v>
      </c>
      <c r="G30" s="1"/>
      <c r="H30" s="66">
        <v>92</v>
      </c>
      <c r="I30" s="1"/>
      <c r="J30" s="66">
        <v>117</v>
      </c>
      <c r="K30" s="2"/>
      <c r="L30" s="9"/>
      <c r="M30" s="53"/>
      <c r="N30" s="41"/>
      <c r="O30" s="41"/>
      <c r="P30" s="41"/>
      <c r="Q30" s="42"/>
      <c r="R30" s="42"/>
      <c r="S30" s="42"/>
      <c r="T30" s="21" t="s">
        <v>28</v>
      </c>
      <c r="U30" s="25" t="str">
        <f>CONCATENATE("&gt;=",N26)</f>
        <v>&gt;=0</v>
      </c>
      <c r="V30" s="25" t="str">
        <f>CONCATENATE("&lt;=",O26)</f>
        <v>&lt;=0</v>
      </c>
      <c r="W30" s="23">
        <f>DCOUNT($A$13:$K$38,"V1",T29:V30)</f>
        <v>0</v>
      </c>
      <c r="X30" s="10"/>
      <c r="Y30" s="24" t="s">
        <v>28</v>
      </c>
      <c r="Z30" s="23" t="str">
        <f>U30</f>
        <v>&gt;=0</v>
      </c>
      <c r="AA30" s="23" t="str">
        <f>V30</f>
        <v>&lt;=0</v>
      </c>
      <c r="AB30" s="23">
        <f>DCOUNT(A13:K38,"V1",Y29:AA30)</f>
        <v>0</v>
      </c>
      <c r="AC30" s="10"/>
      <c r="AD30" s="24" t="s">
        <v>28</v>
      </c>
      <c r="AE30" s="23" t="str">
        <f>Z30</f>
        <v>&gt;=0</v>
      </c>
      <c r="AF30" s="23" t="str">
        <f>AA30</f>
        <v>&lt;=0</v>
      </c>
      <c r="AG30" s="23">
        <f>DCOUNT(A13:K38,"V1",AD29:AF30)</f>
        <v>0</v>
      </c>
      <c r="AH30" s="10"/>
      <c r="AI30" s="24" t="s">
        <v>28</v>
      </c>
      <c r="AJ30" s="23" t="str">
        <f>AE30</f>
        <v>&gt;=0</v>
      </c>
      <c r="AK30" s="23" t="str">
        <f>AF30</f>
        <v>&lt;=0</v>
      </c>
      <c r="AL30" s="23">
        <f>DCOUNT(A13:K38,"V1",AI29:AK30)</f>
        <v>0</v>
      </c>
      <c r="AM30" s="10"/>
      <c r="AN30" s="24" t="s">
        <v>28</v>
      </c>
      <c r="AO30" s="23" t="str">
        <f>AJ30</f>
        <v>&gt;=0</v>
      </c>
      <c r="AP30" s="23" t="str">
        <f>AK30</f>
        <v>&lt;=0</v>
      </c>
      <c r="AQ30" s="23">
        <f>DCOUNT(A13:K38,"V1",AN29:AP30)</f>
        <v>0</v>
      </c>
      <c r="AR30" s="10"/>
      <c r="AS30" s="10"/>
      <c r="AT30" s="10"/>
      <c r="AU30" s="10"/>
      <c r="AV30" s="10"/>
      <c r="AW30" s="11"/>
    </row>
    <row r="31" spans="1:49" x14ac:dyDescent="0.2">
      <c r="A31" s="8" t="s">
        <v>19</v>
      </c>
      <c r="B31" s="64">
        <v>18</v>
      </c>
      <c r="C31" s="1"/>
      <c r="D31" s="66">
        <v>43</v>
      </c>
      <c r="E31" s="1"/>
      <c r="F31" s="66">
        <v>68</v>
      </c>
      <c r="G31" s="1"/>
      <c r="H31" s="66">
        <v>93</v>
      </c>
      <c r="I31" s="1"/>
      <c r="J31" s="66">
        <v>118</v>
      </c>
      <c r="K31" s="2"/>
      <c r="L31" s="9"/>
      <c r="M31" s="53"/>
      <c r="N31" s="10"/>
      <c r="O31" s="10"/>
      <c r="P31" s="31"/>
      <c r="Q31" s="10"/>
      <c r="R31" s="10"/>
      <c r="S31" s="43"/>
      <c r="T31" s="54" t="s">
        <v>27</v>
      </c>
      <c r="U31" s="55" t="s">
        <v>5</v>
      </c>
      <c r="V31" s="55" t="s">
        <v>5</v>
      </c>
      <c r="W31" s="23"/>
      <c r="X31" s="10"/>
      <c r="Y31" s="54" t="s">
        <v>27</v>
      </c>
      <c r="Z31" s="55" t="s">
        <v>3</v>
      </c>
      <c r="AA31" s="55" t="s">
        <v>3</v>
      </c>
      <c r="AB31" s="23"/>
      <c r="AC31" s="10"/>
      <c r="AD31" s="54" t="s">
        <v>27</v>
      </c>
      <c r="AE31" s="55" t="s">
        <v>4</v>
      </c>
      <c r="AF31" s="55" t="s">
        <v>4</v>
      </c>
      <c r="AG31" s="23"/>
      <c r="AH31" s="10"/>
      <c r="AI31" s="54" t="s">
        <v>27</v>
      </c>
      <c r="AJ31" s="55" t="s">
        <v>6</v>
      </c>
      <c r="AK31" s="55" t="s">
        <v>6</v>
      </c>
      <c r="AL31" s="23"/>
      <c r="AM31" s="10"/>
      <c r="AN31" s="54" t="s">
        <v>27</v>
      </c>
      <c r="AO31" s="55" t="s">
        <v>30</v>
      </c>
      <c r="AP31" s="55" t="s">
        <v>30</v>
      </c>
      <c r="AQ31" s="23"/>
      <c r="AR31" s="10"/>
      <c r="AS31" s="10"/>
      <c r="AT31" s="10"/>
      <c r="AU31" s="10"/>
      <c r="AV31" s="10"/>
      <c r="AW31" s="11"/>
    </row>
    <row r="32" spans="1:49" x14ac:dyDescent="0.2">
      <c r="A32" s="8" t="s">
        <v>19</v>
      </c>
      <c r="B32" s="64">
        <v>19</v>
      </c>
      <c r="C32" s="1"/>
      <c r="D32" s="66">
        <v>44</v>
      </c>
      <c r="E32" s="1"/>
      <c r="F32" s="66">
        <v>69</v>
      </c>
      <c r="G32" s="1"/>
      <c r="H32" s="66">
        <v>94</v>
      </c>
      <c r="I32" s="1"/>
      <c r="J32" s="66">
        <v>119</v>
      </c>
      <c r="K32" s="2"/>
      <c r="L32" s="9"/>
      <c r="M32" s="53"/>
      <c r="N32" s="13"/>
      <c r="O32" s="13"/>
      <c r="P32" s="13"/>
      <c r="Q32" s="10"/>
      <c r="R32" s="10"/>
      <c r="S32" s="10"/>
      <c r="T32" s="54" t="s">
        <v>28</v>
      </c>
      <c r="U32" s="25" t="str">
        <f>CONCATENATE("&gt;",$N$27)</f>
        <v>&gt;0</v>
      </c>
      <c r="V32" s="25" t="str">
        <f>CONCATENATE("&lt;=",$O$27)</f>
        <v>&lt;=0</v>
      </c>
      <c r="W32" s="23">
        <f>DCOUNT($A$13:$K$38,"V1",T31:V32)</f>
        <v>0</v>
      </c>
      <c r="X32" s="10"/>
      <c r="Y32" s="54" t="s">
        <v>28</v>
      </c>
      <c r="Z32" s="25" t="str">
        <f>CONCATENATE("&gt;",$N$27)</f>
        <v>&gt;0</v>
      </c>
      <c r="AA32" s="25" t="str">
        <f>CONCATENATE("&lt;=",$O$27)</f>
        <v>&lt;=0</v>
      </c>
      <c r="AB32" s="23">
        <f>DCOUNT($A$13:$K$38,"V1",Y31:AA32)</f>
        <v>0</v>
      </c>
      <c r="AC32" s="10"/>
      <c r="AD32" s="54" t="s">
        <v>28</v>
      </c>
      <c r="AE32" s="25" t="str">
        <f>CONCATENATE("&gt;",$N$27)</f>
        <v>&gt;0</v>
      </c>
      <c r="AF32" s="25" t="str">
        <f>CONCATENATE("&lt;=",$O$27)</f>
        <v>&lt;=0</v>
      </c>
      <c r="AG32" s="23">
        <f>DCOUNT($A$13:$K$38,"V1",AD31:AF32)</f>
        <v>0</v>
      </c>
      <c r="AH32" s="10"/>
      <c r="AI32" s="54" t="s">
        <v>28</v>
      </c>
      <c r="AJ32" s="25" t="str">
        <f>CONCATENATE("&gt;",$N$27)</f>
        <v>&gt;0</v>
      </c>
      <c r="AK32" s="25" t="str">
        <f>CONCATENATE("&lt;=",$O$27)</f>
        <v>&lt;=0</v>
      </c>
      <c r="AL32" s="23">
        <f>DCOUNT($A$13:$K$38,"V1",AI31:AK32)</f>
        <v>0</v>
      </c>
      <c r="AM32" s="10"/>
      <c r="AN32" s="54" t="s">
        <v>28</v>
      </c>
      <c r="AO32" s="25" t="str">
        <f>CONCATENATE("&gt;",$N$27)</f>
        <v>&gt;0</v>
      </c>
      <c r="AP32" s="25" t="str">
        <f>CONCATENATE("&lt;=",$O$27)</f>
        <v>&lt;=0</v>
      </c>
      <c r="AQ32" s="23">
        <f>DCOUNT($A$13:$K$38,"V1",AN31:AP32)</f>
        <v>0</v>
      </c>
      <c r="AR32" s="10"/>
      <c r="AS32" s="10"/>
      <c r="AT32" s="10"/>
      <c r="AU32" s="10"/>
      <c r="AV32" s="10"/>
      <c r="AW32" s="11"/>
    </row>
    <row r="33" spans="1:49" x14ac:dyDescent="0.2">
      <c r="A33" s="8" t="s">
        <v>19</v>
      </c>
      <c r="B33" s="64">
        <v>20</v>
      </c>
      <c r="C33" s="1"/>
      <c r="D33" s="66">
        <v>45</v>
      </c>
      <c r="E33" s="1"/>
      <c r="F33" s="66">
        <v>70</v>
      </c>
      <c r="G33" s="1"/>
      <c r="H33" s="66">
        <v>95</v>
      </c>
      <c r="I33" s="1"/>
      <c r="J33" s="66">
        <v>120</v>
      </c>
      <c r="K33" s="2"/>
      <c r="L33" s="9"/>
      <c r="M33" s="53"/>
      <c r="N33" s="14"/>
      <c r="O33" s="15"/>
      <c r="P33" s="15"/>
      <c r="Q33" s="10"/>
      <c r="R33" s="32"/>
      <c r="S33" s="10"/>
      <c r="T33" s="54" t="s">
        <v>27</v>
      </c>
      <c r="U33" s="55" t="s">
        <v>5</v>
      </c>
      <c r="V33" s="55" t="s">
        <v>5</v>
      </c>
      <c r="W33" s="23"/>
      <c r="X33" s="10"/>
      <c r="Y33" s="54" t="s">
        <v>27</v>
      </c>
      <c r="Z33" s="55" t="s">
        <v>3</v>
      </c>
      <c r="AA33" s="55" t="s">
        <v>3</v>
      </c>
      <c r="AB33" s="23"/>
      <c r="AC33" s="10"/>
      <c r="AD33" s="54" t="s">
        <v>27</v>
      </c>
      <c r="AE33" s="55" t="s">
        <v>4</v>
      </c>
      <c r="AF33" s="55" t="s">
        <v>4</v>
      </c>
      <c r="AG33" s="23"/>
      <c r="AH33" s="10"/>
      <c r="AI33" s="54" t="s">
        <v>27</v>
      </c>
      <c r="AJ33" s="55" t="s">
        <v>6</v>
      </c>
      <c r="AK33" s="55" t="s">
        <v>6</v>
      </c>
      <c r="AL33" s="23"/>
      <c r="AM33" s="10"/>
      <c r="AN33" s="54" t="s">
        <v>27</v>
      </c>
      <c r="AO33" s="55" t="s">
        <v>30</v>
      </c>
      <c r="AP33" s="55" t="s">
        <v>30</v>
      </c>
      <c r="AQ33" s="23"/>
      <c r="AR33" s="10"/>
      <c r="AS33" s="10"/>
      <c r="AT33" s="10"/>
      <c r="AU33" s="10"/>
      <c r="AV33" s="10"/>
      <c r="AW33" s="11"/>
    </row>
    <row r="34" spans="1:49" x14ac:dyDescent="0.2">
      <c r="A34" s="8" t="s">
        <v>19</v>
      </c>
      <c r="B34" s="64">
        <v>21</v>
      </c>
      <c r="C34" s="1"/>
      <c r="D34" s="66">
        <v>46</v>
      </c>
      <c r="E34" s="1"/>
      <c r="F34" s="66">
        <v>71</v>
      </c>
      <c r="G34" s="1"/>
      <c r="H34" s="66">
        <v>96</v>
      </c>
      <c r="I34" s="1"/>
      <c r="J34" s="66">
        <v>121</v>
      </c>
      <c r="K34" s="2"/>
      <c r="L34" s="9"/>
      <c r="M34" s="53"/>
      <c r="N34" s="14"/>
      <c r="O34" s="15"/>
      <c r="P34" s="15"/>
      <c r="Q34" s="10"/>
      <c r="R34" s="10"/>
      <c r="S34" s="10"/>
      <c r="T34" s="54" t="s">
        <v>28</v>
      </c>
      <c r="U34" s="25" t="str">
        <f>CONCATENATE("&gt;",$N$28)</f>
        <v>&gt;0</v>
      </c>
      <c r="V34" s="25" t="str">
        <f>CONCATENATE("&lt;=",$O$28)</f>
        <v>&lt;=0</v>
      </c>
      <c r="W34" s="23">
        <f>DCOUNT($A$13:$K$38,"V1",T33:V34)</f>
        <v>0</v>
      </c>
      <c r="X34" s="10"/>
      <c r="Y34" s="54" t="s">
        <v>28</v>
      </c>
      <c r="Z34" s="25" t="str">
        <f>CONCATENATE("&gt;",$N$28)</f>
        <v>&gt;0</v>
      </c>
      <c r="AA34" s="25" t="str">
        <f>CONCATENATE("&lt;=",$O$28)</f>
        <v>&lt;=0</v>
      </c>
      <c r="AB34" s="23">
        <f>DCOUNT($A$13:$K$38,"V1",Y33:AA34)</f>
        <v>0</v>
      </c>
      <c r="AC34" s="10"/>
      <c r="AD34" s="54" t="s">
        <v>28</v>
      </c>
      <c r="AE34" s="25" t="str">
        <f>CONCATENATE("&gt;",$N$28)</f>
        <v>&gt;0</v>
      </c>
      <c r="AF34" s="25" t="str">
        <f>CONCATENATE("&lt;=",$O$28)</f>
        <v>&lt;=0</v>
      </c>
      <c r="AG34" s="23">
        <f>DCOUNT($A$13:$K$38,"V1",AD33:AF34)</f>
        <v>0</v>
      </c>
      <c r="AH34" s="10"/>
      <c r="AI34" s="54" t="s">
        <v>28</v>
      </c>
      <c r="AJ34" s="25" t="str">
        <f>CONCATENATE("&gt;",$N$28)</f>
        <v>&gt;0</v>
      </c>
      <c r="AK34" s="25" t="str">
        <f>CONCATENATE("&lt;=",$O$28)</f>
        <v>&lt;=0</v>
      </c>
      <c r="AL34" s="23">
        <f>DCOUNT($A$13:$K$38,"V1",AI33:AK34)</f>
        <v>0</v>
      </c>
      <c r="AM34" s="10"/>
      <c r="AN34" s="54" t="s">
        <v>28</v>
      </c>
      <c r="AO34" s="25" t="str">
        <f>CONCATENATE("&gt;",$N$28)</f>
        <v>&gt;0</v>
      </c>
      <c r="AP34" s="25" t="str">
        <f>CONCATENATE("&lt;=",$O$28)</f>
        <v>&lt;=0</v>
      </c>
      <c r="AQ34" s="23">
        <f>DCOUNT($A$13:$K$38,"V1",AN33:AP34)</f>
        <v>0</v>
      </c>
      <c r="AR34" s="10"/>
      <c r="AS34" s="10"/>
      <c r="AT34" s="10"/>
      <c r="AU34" s="10"/>
      <c r="AV34" s="10"/>
      <c r="AW34" s="11"/>
    </row>
    <row r="35" spans="1:49" x14ac:dyDescent="0.2">
      <c r="A35" s="8" t="s">
        <v>19</v>
      </c>
      <c r="B35" s="64">
        <v>22</v>
      </c>
      <c r="C35" s="1"/>
      <c r="D35" s="66">
        <v>47</v>
      </c>
      <c r="E35" s="1"/>
      <c r="F35" s="66">
        <v>72</v>
      </c>
      <c r="G35" s="1"/>
      <c r="H35" s="66">
        <v>97</v>
      </c>
      <c r="I35" s="1"/>
      <c r="J35" s="66">
        <v>122</v>
      </c>
      <c r="K35" s="2"/>
      <c r="L35" s="9"/>
      <c r="M35" s="53"/>
      <c r="N35" s="14"/>
      <c r="O35" s="15"/>
      <c r="P35" s="15"/>
      <c r="Q35" s="10"/>
      <c r="R35" s="10"/>
      <c r="S35" s="10"/>
      <c r="T35" s="54" t="s">
        <v>27</v>
      </c>
      <c r="U35" s="55" t="s">
        <v>5</v>
      </c>
      <c r="V35" s="55" t="s">
        <v>5</v>
      </c>
      <c r="W35" s="23"/>
      <c r="X35" s="10"/>
      <c r="Y35" s="54" t="s">
        <v>27</v>
      </c>
      <c r="Z35" s="55" t="s">
        <v>3</v>
      </c>
      <c r="AA35" s="55" t="s">
        <v>3</v>
      </c>
      <c r="AB35" s="23"/>
      <c r="AC35" s="10"/>
      <c r="AD35" s="54" t="s">
        <v>27</v>
      </c>
      <c r="AE35" s="55" t="s">
        <v>4</v>
      </c>
      <c r="AF35" s="55" t="s">
        <v>4</v>
      </c>
      <c r="AG35" s="23"/>
      <c r="AH35" s="10"/>
      <c r="AI35" s="54" t="s">
        <v>27</v>
      </c>
      <c r="AJ35" s="55" t="s">
        <v>6</v>
      </c>
      <c r="AK35" s="55" t="s">
        <v>6</v>
      </c>
      <c r="AL35" s="23"/>
      <c r="AM35" s="10"/>
      <c r="AN35" s="54" t="s">
        <v>27</v>
      </c>
      <c r="AO35" s="55" t="s">
        <v>30</v>
      </c>
      <c r="AP35" s="55" t="s">
        <v>30</v>
      </c>
      <c r="AQ35" s="23"/>
      <c r="AR35" s="10"/>
      <c r="AS35" s="10"/>
      <c r="AT35" s="10"/>
      <c r="AU35" s="10"/>
      <c r="AV35" s="10"/>
      <c r="AW35" s="11"/>
    </row>
    <row r="36" spans="1:49" x14ac:dyDescent="0.2">
      <c r="A36" s="8" t="s">
        <v>19</v>
      </c>
      <c r="B36" s="64">
        <v>23</v>
      </c>
      <c r="C36" s="1"/>
      <c r="D36" s="66">
        <v>48</v>
      </c>
      <c r="E36" s="1"/>
      <c r="F36" s="66">
        <v>73</v>
      </c>
      <c r="G36" s="1"/>
      <c r="H36" s="66">
        <v>98</v>
      </c>
      <c r="I36" s="1"/>
      <c r="J36" s="66">
        <v>123</v>
      </c>
      <c r="K36" s="2"/>
      <c r="L36" s="9"/>
      <c r="M36" s="53"/>
      <c r="N36" s="14"/>
      <c r="O36" s="15"/>
      <c r="P36" s="15"/>
      <c r="Q36" s="10"/>
      <c r="R36" s="10"/>
      <c r="S36" s="10"/>
      <c r="T36" s="54" t="s">
        <v>28</v>
      </c>
      <c r="U36" s="25" t="str">
        <f>CONCATENATE("&gt;",$N$29)</f>
        <v>&gt;0</v>
      </c>
      <c r="V36" s="25" t="str">
        <f>CONCATENATE("&lt;=",$O$29)</f>
        <v>&lt;=0</v>
      </c>
      <c r="W36" s="23">
        <f>DCOUNT($A$13:$K$38,"V1",T35:V36)</f>
        <v>0</v>
      </c>
      <c r="X36" s="10"/>
      <c r="Y36" s="54" t="s">
        <v>28</v>
      </c>
      <c r="Z36" s="25" t="str">
        <f>CONCATENATE("&gt;",$N$29)</f>
        <v>&gt;0</v>
      </c>
      <c r="AA36" s="25" t="str">
        <f>CONCATENATE("&lt;=",$O$29)</f>
        <v>&lt;=0</v>
      </c>
      <c r="AB36" s="23">
        <f>DCOUNT($A$13:$K$38,"V1",Y35:AA36)</f>
        <v>0</v>
      </c>
      <c r="AC36" s="10"/>
      <c r="AD36" s="54" t="s">
        <v>28</v>
      </c>
      <c r="AE36" s="25" t="str">
        <f>CONCATENATE("&gt;",$N$29)</f>
        <v>&gt;0</v>
      </c>
      <c r="AF36" s="25" t="str">
        <f>CONCATENATE("&lt;=",$O$29)</f>
        <v>&lt;=0</v>
      </c>
      <c r="AG36" s="23">
        <f>DCOUNT($A$13:$K$38,"V1",AD35:AF36)</f>
        <v>0</v>
      </c>
      <c r="AH36" s="10"/>
      <c r="AI36" s="54" t="s">
        <v>28</v>
      </c>
      <c r="AJ36" s="25" t="str">
        <f>CONCATENATE("&gt;",$N$29)</f>
        <v>&gt;0</v>
      </c>
      <c r="AK36" s="25" t="str">
        <f>CONCATENATE("&lt;=",$O$29)</f>
        <v>&lt;=0</v>
      </c>
      <c r="AL36" s="23">
        <f>DCOUNT($A$13:$K$38,"V1",AI35:AK36)</f>
        <v>0</v>
      </c>
      <c r="AM36" s="10"/>
      <c r="AN36" s="54" t="s">
        <v>28</v>
      </c>
      <c r="AO36" s="25" t="str">
        <f>CONCATENATE("&gt;",$N$29)</f>
        <v>&gt;0</v>
      </c>
      <c r="AP36" s="25" t="str">
        <f>CONCATENATE("&lt;=",$O$29)</f>
        <v>&lt;=0</v>
      </c>
      <c r="AQ36" s="23">
        <f>DCOUNT($A$13:$K$38,"V1",AN35:AP36)</f>
        <v>0</v>
      </c>
      <c r="AR36" s="10"/>
      <c r="AS36" s="10"/>
      <c r="AT36" s="10"/>
      <c r="AU36" s="10"/>
      <c r="AV36" s="10"/>
      <c r="AW36" s="11"/>
    </row>
    <row r="37" spans="1:49" x14ac:dyDescent="0.2">
      <c r="A37" s="8" t="s">
        <v>19</v>
      </c>
      <c r="B37" s="64">
        <v>24</v>
      </c>
      <c r="C37" s="1"/>
      <c r="D37" s="66">
        <v>49</v>
      </c>
      <c r="E37" s="1"/>
      <c r="F37" s="66">
        <v>74</v>
      </c>
      <c r="G37" s="1"/>
      <c r="H37" s="66">
        <v>99</v>
      </c>
      <c r="I37" s="1"/>
      <c r="J37" s="66">
        <v>124</v>
      </c>
      <c r="K37" s="2"/>
      <c r="L37" s="9"/>
      <c r="M37" s="53"/>
      <c r="N37" s="14"/>
      <c r="O37" s="15"/>
      <c r="P37" s="15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1"/>
    </row>
    <row r="38" spans="1:49" ht="13.5" thickBot="1" x14ac:dyDescent="0.25">
      <c r="A38" s="8" t="s">
        <v>19</v>
      </c>
      <c r="B38" s="65">
        <v>25</v>
      </c>
      <c r="C38" s="3"/>
      <c r="D38" s="67">
        <v>50</v>
      </c>
      <c r="E38" s="3"/>
      <c r="F38" s="67">
        <v>75</v>
      </c>
      <c r="G38" s="3"/>
      <c r="H38" s="67">
        <v>100</v>
      </c>
      <c r="I38" s="3"/>
      <c r="J38" s="67">
        <v>125</v>
      </c>
      <c r="K38" s="4"/>
      <c r="L38" s="9"/>
      <c r="M38" s="53"/>
      <c r="N38" s="14"/>
      <c r="O38" s="15"/>
      <c r="P38" s="15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1"/>
    </row>
    <row r="39" spans="1:49" ht="9.75" customHeight="1" thickBot="1" x14ac:dyDescent="0.2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  <c r="N39" s="36"/>
      <c r="O39" s="36"/>
      <c r="P39" s="36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7"/>
    </row>
    <row r="40" spans="1:49" x14ac:dyDescent="0.2">
      <c r="A40" s="71" t="s">
        <v>31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3"/>
    </row>
    <row r="41" spans="1:49" ht="9" customHeight="1" x14ac:dyDescent="0.2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6"/>
    </row>
    <row r="42" spans="1:49" ht="9" customHeight="1" x14ac:dyDescent="0.2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6"/>
    </row>
    <row r="43" spans="1:49" ht="9" customHeight="1" x14ac:dyDescent="0.2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6"/>
    </row>
    <row r="44" spans="1:49" ht="6.75" customHeight="1" x14ac:dyDescent="0.2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6"/>
    </row>
    <row r="45" spans="1:49" ht="9" customHeight="1" x14ac:dyDescent="0.2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6"/>
    </row>
    <row r="46" spans="1:49" ht="9" customHeight="1" x14ac:dyDescent="0.2">
      <c r="A46" s="74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6"/>
    </row>
    <row r="47" spans="1:49" ht="9" customHeight="1" x14ac:dyDescent="0.2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6"/>
    </row>
    <row r="48" spans="1:49" ht="9" customHeight="1" x14ac:dyDescent="0.2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6"/>
    </row>
    <row r="49" spans="1:49" ht="9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9"/>
    </row>
    <row r="50" spans="1:49" ht="13.5" customHeight="1" thickBot="1" x14ac:dyDescent="0.25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70"/>
    </row>
    <row r="54" spans="1:49" x14ac:dyDescent="0.2">
      <c r="M54" s="42"/>
    </row>
    <row r="55" spans="1:49" x14ac:dyDescent="0.2">
      <c r="M55" s="50"/>
    </row>
    <row r="56" spans="1:49" x14ac:dyDescent="0.2">
      <c r="M56" s="51"/>
    </row>
    <row r="57" spans="1:49" x14ac:dyDescent="0.2">
      <c r="M57" s="51"/>
      <c r="R57" t="s">
        <v>16</v>
      </c>
      <c r="V57" s="63"/>
    </row>
    <row r="58" spans="1:49" x14ac:dyDescent="0.2">
      <c r="M58" s="51"/>
    </row>
    <row r="59" spans="1:49" x14ac:dyDescent="0.2">
      <c r="M59" s="51"/>
    </row>
    <row r="60" spans="1:49" x14ac:dyDescent="0.2">
      <c r="M60" s="51"/>
    </row>
    <row r="61" spans="1:49" x14ac:dyDescent="0.2">
      <c r="M61" s="51"/>
    </row>
    <row r="62" spans="1:49" x14ac:dyDescent="0.2">
      <c r="M62" s="51"/>
    </row>
    <row r="63" spans="1:49" x14ac:dyDescent="0.2">
      <c r="M63" s="51"/>
    </row>
    <row r="64" spans="1:49" x14ac:dyDescent="0.2">
      <c r="M64" s="51"/>
    </row>
    <row r="65" spans="13:13" x14ac:dyDescent="0.2">
      <c r="M65" s="52"/>
    </row>
  </sheetData>
  <mergeCells count="34">
    <mergeCell ref="A1:D2"/>
    <mergeCell ref="E1:AS1"/>
    <mergeCell ref="AT1:AU2"/>
    <mergeCell ref="AV1:AW2"/>
    <mergeCell ref="E2:AS2"/>
    <mergeCell ref="B4:C4"/>
    <mergeCell ref="D4:H4"/>
    <mergeCell ref="I4:K4"/>
    <mergeCell ref="B5:C5"/>
    <mergeCell ref="D5:H5"/>
    <mergeCell ref="I5:K6"/>
    <mergeCell ref="B6:C6"/>
    <mergeCell ref="D6:H6"/>
    <mergeCell ref="B7:C7"/>
    <mergeCell ref="D7:F7"/>
    <mergeCell ref="G7:H7"/>
    <mergeCell ref="I7:K7"/>
    <mergeCell ref="B8:C8"/>
    <mergeCell ref="D8:F8"/>
    <mergeCell ref="G8:H8"/>
    <mergeCell ref="I8:K8"/>
    <mergeCell ref="B9:B11"/>
    <mergeCell ref="C9:C11"/>
    <mergeCell ref="D9:D11"/>
    <mergeCell ref="E9:E11"/>
    <mergeCell ref="F9:G9"/>
    <mergeCell ref="H9:I9"/>
    <mergeCell ref="A41:AW49"/>
    <mergeCell ref="J9:K11"/>
    <mergeCell ref="F10:G10"/>
    <mergeCell ref="H10:I10"/>
    <mergeCell ref="F11:G11"/>
    <mergeCell ref="H11:I11"/>
    <mergeCell ref="B12:K12"/>
  </mergeCells>
  <conditionalFormatting sqref="AV1:AW2">
    <cfRule type="cellIs" dxfId="2" priority="1" stopIfTrue="1" operator="equal">
      <formula>"x"</formula>
    </cfRule>
    <cfRule type="cellIs" dxfId="1" priority="2" stopIfTrue="1" operator="equal">
      <formula>"m"</formula>
    </cfRule>
  </conditionalFormatting>
  <conditionalFormatting sqref="C14:C38 E14:E38 G14:G38 I14:I38 K14:K38">
    <cfRule type="cellIs" dxfId="0" priority="3" stopIfTrue="1" operator="between">
      <formula>$D$8</formula>
      <formula>$D$7</formula>
    </cfRule>
  </conditionalFormatting>
  <printOptions horizontalCentered="1"/>
  <pageMargins left="0.45" right="0.45" top="0.5" bottom="0.5" header="0.3" footer="0.3"/>
  <pageSetup scale="78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Name xmlns="5d46d21d-c02c-49c7-ad73-65bfe19d189c">B-02 HISTOGRAM</DisplayName>
    <Section xmlns="5d46d21d-c02c-49c7-ad73-65bfe19d189c">APPENDIX B: QUALITY TOOLKIT</Section>
    <DocType xmlns="5d46d21d-c02c-49c7-ad73-65bfe19d189c">Form</DocType>
    <_dlc_DocId xmlns="52f89d10-6b0d-4e09-a8fe-c4735720ee84">XVFDXJZASNRA-134-81</_dlc_DocId>
    <_dlc_DocIdUrl xmlns="52f89d10-6b0d-4e09-a8fe-c4735720ee84">
      <Url>http://myadvics/_layouts/DocIdRedir.aspx?ID=XVFDXJZASNRA-134-81</Url>
      <Description>XVFDXJZASNRA-134-81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18283517EB0B47AA59976606A3A044" ma:contentTypeVersion="3" ma:contentTypeDescription="Create a new document." ma:contentTypeScope="" ma:versionID="46f2bae597a076cfd33d06a2956f89f1">
  <xsd:schema xmlns:xsd="http://www.w3.org/2001/XMLSchema" xmlns:xs="http://www.w3.org/2001/XMLSchema" xmlns:p="http://schemas.microsoft.com/office/2006/metadata/properties" xmlns:ns2="52f89d10-6b0d-4e09-a8fe-c4735720ee84" xmlns:ns3="5d46d21d-c02c-49c7-ad73-65bfe19d189c" targetNamespace="http://schemas.microsoft.com/office/2006/metadata/properties" ma:root="true" ma:fieldsID="3230eb9c770727f5fe754d4a5cef8b9c" ns2:_="" ns3:_="">
    <xsd:import namespace="52f89d10-6b0d-4e09-a8fe-c4735720ee84"/>
    <xsd:import namespace="5d46d21d-c02c-49c7-ad73-65bfe19d18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tion" minOccurs="0"/>
                <xsd:element ref="ns3:DocType" minOccurs="0"/>
                <xsd:element ref="ns3:Display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89d10-6b0d-4e09-a8fe-c4735720ee8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$Resources:dlccore,DocId_ColumnName_Value;" ma:description="$Resources:dlccore,DocId_ColumnDescription_Value;" ma:internalName="_dlc_DocId" ma:readOnly="true">
      <xsd:simpleType>
        <xsd:restriction base="dms:Text"/>
      </xsd:simpleType>
    </xsd:element>
    <xsd:element name="_dlc_DocIdUrl" ma:index="9" nillable="true" ma:displayName="$Resources:dlccore,DocId_ColumnName_URL;" ma:description="$Resources:dlccore,DocId_ColumnDescription_URL;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6d21d-c02c-49c7-ad73-65bfe19d189c" elementFormDefault="qualified">
    <xsd:import namespace="http://schemas.microsoft.com/office/2006/documentManagement/types"/>
    <xsd:import namespace="http://schemas.microsoft.com/office/infopath/2007/PartnerControls"/>
    <xsd:element name="Section" ma:index="11" nillable="true" ma:displayName="Section" ma:internalName="Section">
      <xsd:simpleType>
        <xsd:restriction base="dms:Text">
          <xsd:maxLength value="255"/>
        </xsd:restriction>
      </xsd:simpleType>
    </xsd:element>
    <xsd:element name="DocType" ma:index="12" nillable="true" ma:displayName="DocType" ma:default="Procedure" ma:format="Dropdown" ma:internalName="DocType">
      <xsd:simpleType>
        <xsd:restriction base="dms:Choice">
          <xsd:enumeration value="Procedure"/>
          <xsd:enumeration value="Form"/>
        </xsd:restriction>
      </xsd:simpleType>
    </xsd:element>
    <xsd:element name="DisplayName" ma:index="13" nillable="true" ma:displayName="DisplayName" ma:internalName="Display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C36C070-7528-49DC-89A9-370CAF29D1D6}"/>
</file>

<file path=customXml/itemProps2.xml><?xml version="1.0" encoding="utf-8"?>
<ds:datastoreItem xmlns:ds="http://schemas.openxmlformats.org/officeDocument/2006/customXml" ds:itemID="{F633194B-401A-4FC1-B07F-15C269598FF1}"/>
</file>

<file path=customXml/itemProps3.xml><?xml version="1.0" encoding="utf-8"?>
<ds:datastoreItem xmlns:ds="http://schemas.openxmlformats.org/officeDocument/2006/customXml" ds:itemID="{07C1C45F-B71A-4D3E-ABFB-2FA510D19661}"/>
</file>

<file path=customXml/itemProps4.xml><?xml version="1.0" encoding="utf-8"?>
<ds:datastoreItem xmlns:ds="http://schemas.openxmlformats.org/officeDocument/2006/customXml" ds:itemID="{E26D4521-B62E-4D6D-8B56-305D93C39A64}"/>
</file>

<file path=customXml/itemProps5.xml><?xml version="1.0" encoding="utf-8"?>
<ds:datastoreItem xmlns:ds="http://schemas.openxmlformats.org/officeDocument/2006/customXml" ds:itemID="{C98716B6-0B20-4BD3-AC8E-CF12927354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Aisin Drivetrain,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B-02</dc:title>
  <dc:creator>ajohns</dc:creator>
  <cp:lastModifiedBy>Bakhit, David</cp:lastModifiedBy>
  <cp:lastPrinted>2013-10-25T19:35:03Z</cp:lastPrinted>
  <dcterms:created xsi:type="dcterms:W3CDTF">2005-11-04T14:07:57Z</dcterms:created>
  <dcterms:modified xsi:type="dcterms:W3CDTF">2021-07-07T18:03:09Z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ystem Number">
    <vt:lpwstr>8954</vt:lpwstr>
  </property>
  <property fmtid="{D5CDD505-2E9C-101B-9397-08002B2CF9AE}" pid="3" name="Document Number">
    <vt:lpwstr>SF-0019</vt:lpwstr>
  </property>
  <property fmtid="{D5CDD505-2E9C-101B-9397-08002B2CF9AE}" pid="4" name="Document Title">
    <vt:lpwstr>Histogram</vt:lpwstr>
  </property>
  <property fmtid="{D5CDD505-2E9C-101B-9397-08002B2CF9AE}" pid="5" name="Document Title1">
    <vt:lpwstr> </vt:lpwstr>
  </property>
  <property fmtid="{D5CDD505-2E9C-101B-9397-08002B2CF9AE}" pid="6" name="Number and Title">
    <vt:lpwstr>SF-0019 - Histogram</vt:lpwstr>
  </property>
  <property fmtid="{D5CDD505-2E9C-101B-9397-08002B2CF9AE}" pid="7" name="Number and Title1">
    <vt:lpwstr> </vt:lpwstr>
  </property>
  <property fmtid="{D5CDD505-2E9C-101B-9397-08002B2CF9AE}" pid="8" name="Number and Title2">
    <vt:lpwstr> </vt:lpwstr>
  </property>
  <property fmtid="{D5CDD505-2E9C-101B-9397-08002B2CF9AE}" pid="9" name="Document Type">
    <vt:lpwstr>Supplier Forms</vt:lpwstr>
  </property>
  <property fmtid="{D5CDD505-2E9C-101B-9397-08002B2CF9AE}" pid="10" name="Document Type Desc">
    <vt:lpwstr>Supplier Forms used by Supplier Quality Engineers from the Aisin North America SQAM</vt:lpwstr>
  </property>
  <property fmtid="{D5CDD505-2E9C-101B-9397-08002B2CF9AE}" pid="11" name="Revision Level">
    <vt:lpwstr/>
  </property>
  <property fmtid="{D5CDD505-2E9C-101B-9397-08002B2CF9AE}" pid="12" name="Revision Date">
    <vt:lpwstr> </vt:lpwstr>
  </property>
  <property fmtid="{D5CDD505-2E9C-101B-9397-08002B2CF9AE}" pid="13" name="Activation Date">
    <vt:lpwstr>05/25/2011</vt:lpwstr>
  </property>
  <property fmtid="{D5CDD505-2E9C-101B-9397-08002B2CF9AE}" pid="14" name="Effective Date">
    <vt:lpwstr> </vt:lpwstr>
  </property>
  <property fmtid="{D5CDD505-2E9C-101B-9397-08002B2CF9AE}" pid="15" name="Control Status">
    <vt:lpwstr>Uncontrolled</vt:lpwstr>
  </property>
  <property fmtid="{D5CDD505-2E9C-101B-9397-08002B2CF9AE}" pid="16" name="Document Status">
    <vt:lpwstr>Active</vt:lpwstr>
  </property>
  <property fmtid="{D5CDD505-2E9C-101B-9397-08002B2CF9AE}" pid="17" name="Coordinator Name">
    <vt:lpwstr>Aaron Racey</vt:lpwstr>
  </property>
  <property fmtid="{D5CDD505-2E9C-101B-9397-08002B2CF9AE}" pid="18" name="Approver List">
    <vt:lpwstr>Aaron Racey; Angie Carrick; Jeff Hogue</vt:lpwstr>
  </property>
  <property fmtid="{D5CDD505-2E9C-101B-9397-08002B2CF9AE}" pid="19" name="Approver List1">
    <vt:lpwstr> </vt:lpwstr>
  </property>
  <property fmtid="{D5CDD505-2E9C-101B-9397-08002B2CF9AE}" pid="20" name="Approver List2">
    <vt:lpwstr> </vt:lpwstr>
  </property>
  <property fmtid="{D5CDD505-2E9C-101B-9397-08002B2CF9AE}" pid="21" name="Approver List3">
    <vt:lpwstr> </vt:lpwstr>
  </property>
  <property fmtid="{D5CDD505-2E9C-101B-9397-08002B2CF9AE}" pid="22" name="Approver List4">
    <vt:lpwstr> </vt:lpwstr>
  </property>
  <property fmtid="{D5CDD505-2E9C-101B-9397-08002B2CF9AE}" pid="23" name="Approver List With Positions">
    <vt:lpwstr>Aaron Racey Senior Quality Engineer - Supplier; Angie Carrick Document Control Specialist; Jeff Hogue Quality Manager</vt:lpwstr>
  </property>
  <property fmtid="{D5CDD505-2E9C-101B-9397-08002B2CF9AE}" pid="24" name="Approver List With Positions1">
    <vt:lpwstr> </vt:lpwstr>
  </property>
  <property fmtid="{D5CDD505-2E9C-101B-9397-08002B2CF9AE}" pid="25" name="Approver List With Positions2">
    <vt:lpwstr> </vt:lpwstr>
  </property>
  <property fmtid="{D5CDD505-2E9C-101B-9397-08002B2CF9AE}" pid="26" name="Approver List With Positions3">
    <vt:lpwstr> </vt:lpwstr>
  </property>
  <property fmtid="{D5CDD505-2E9C-101B-9397-08002B2CF9AE}" pid="27" name="Approver List With Positions4">
    <vt:lpwstr> </vt:lpwstr>
  </property>
  <property fmtid="{D5CDD505-2E9C-101B-9397-08002B2CF9AE}" pid="28" name="Company Acronym">
    <vt:lpwstr>ABI</vt:lpwstr>
  </property>
  <property fmtid="{D5CDD505-2E9C-101B-9397-08002B2CF9AE}" pid="29" name="Company Name">
    <vt:lpwstr>ADVICS Manufacturing Indiana, LLC.</vt:lpwstr>
  </property>
  <property fmtid="{D5CDD505-2E9C-101B-9397-08002B2CF9AE}" pid="30" name="File Path">
    <vt:lpwstr>\\abisrvmq1\MQ1_Documents\Documents\</vt:lpwstr>
  </property>
  <property fmtid="{D5CDD505-2E9C-101B-9397-08002B2CF9AE}" pid="31" name="File Name">
    <vt:lpwstr>FIII-12-002 Histogram.xls</vt:lpwstr>
  </property>
  <property fmtid="{D5CDD505-2E9C-101B-9397-08002B2CF9AE}" pid="32" name="_dlc_DocId">
    <vt:lpwstr>XVFDXJZASNRA-134-81</vt:lpwstr>
  </property>
  <property fmtid="{D5CDD505-2E9C-101B-9397-08002B2CF9AE}" pid="33" name="_dlc_DocIdItemGuid">
    <vt:lpwstr>e484656a-8f78-410b-a218-4a2632e7e229</vt:lpwstr>
  </property>
  <property fmtid="{D5CDD505-2E9C-101B-9397-08002B2CF9AE}" pid="34" name="_dlc_DocIdUrl">
    <vt:lpwstr>http://myadvics/_layouts/DocIdRedir.aspx?ID=XVFDXJZASNRA-134-81, XVFDXJZASNRA-134-81</vt:lpwstr>
  </property>
  <property fmtid="{D5CDD505-2E9C-101B-9397-08002B2CF9AE}" pid="35" name="Order">
    <vt:lpwstr>8100.00000000000</vt:lpwstr>
  </property>
  <property fmtid="{D5CDD505-2E9C-101B-9397-08002B2CF9AE}" pid="36" name="ContentTypeId">
    <vt:lpwstr>0x0101003C18283517EB0B47AA59976606A3A044</vt:lpwstr>
  </property>
</Properties>
</file>